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695" windowHeight="15075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<sst xmlns="http://schemas.openxmlformats.org/spreadsheetml/2006/main" count="58" uniqueCount="26">
  <si>
    <t>По состоянию на 24.08.2018</t>
  </si>
  <si>
    <t>В руб.</t>
  </si>
  <si>
    <t>1</t>
  </si>
  <si>
    <t>1.</t>
  </si>
  <si>
    <t>03.08.2018</t>
  </si>
  <si>
    <t/>
  </si>
  <si>
    <t>23.08.2018</t>
  </si>
  <si>
    <t>15.08.2018</t>
  </si>
  <si>
    <t>24.08.2018</t>
  </si>
  <si>
    <t>2.</t>
  </si>
  <si>
    <t>3.</t>
  </si>
  <si>
    <t>31.07.2018</t>
  </si>
  <si>
    <t>06.08.2018</t>
  </si>
  <si>
    <t>4.</t>
  </si>
  <si>
    <t>04.08.2018</t>
  </si>
  <si>
    <t>17.08.2018</t>
  </si>
  <si>
    <t>5.</t>
  </si>
  <si>
    <t>6.</t>
  </si>
  <si>
    <t>Председатель</t>
  </si>
  <si>
    <t>территориальной избирательной комиссии города Майкопа</t>
  </si>
  <si>
    <t>СВЕДЕНИЯ 
о поступлении средств в избирательные фонды избирательных объединений и расходовании этих средств 
(на основании данных, предоставленных филиалами ПАО Сбербанк и другой кредитной организацией)</t>
  </si>
  <si>
    <t>Выборы депутатов Совета народных депутатов муниципального образования "Город Майкоп" четвертого созыва</t>
  </si>
  <si>
    <t>Итого по политической партии</t>
  </si>
  <si>
    <t xml:space="preserve">Итого по политической партии </t>
  </si>
  <si>
    <t xml:space="preserve">   </t>
  </si>
  <si>
    <t xml:space="preserve"> Т.И. Ларина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</si>
</sst>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Calibri"/>
      <family val="2"/>
    </font>
    <font>
      <u val="single"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49" fontId="40" fillId="0" borderId="0" xfId="0" applyNumberFormat="1" applyFont="1" applyAlignment="1">
      <alignment horizontal="right" vertical="center"/>
    </xf>
    <xf numFmtId="0" fontId="41" fillId="33" borderId="10" xfId="0" applyNumberFormat="1" applyFont="1" applyFill="1" applyBorder="1" applyAlignment="1">
      <alignment horizontal="center" vertical="center" wrapText="1"/>
    </xf>
    <xf numFmtId="0" fontId="41" fillId="33" borderId="10" xfId="0" applyNumberFormat="1" applyFont="1" applyFill="1" applyBorder="1" applyAlignment="1" quotePrefix="1">
      <alignment horizontal="center" vertical="center" wrapText="1"/>
    </xf>
    <xf numFmtId="0" fontId="42" fillId="34" borderId="10" xfId="0" applyNumberFormat="1" applyFont="1" applyFill="1" applyBorder="1" applyAlignment="1" quotePrefix="1">
      <alignment horizontal="center" vertical="center" wrapText="1"/>
    </xf>
    <xf numFmtId="0" fontId="42" fillId="34" borderId="10" xfId="0" applyNumberFormat="1" applyFont="1" applyFill="1" applyBorder="1" applyAlignment="1">
      <alignment horizontal="left" vertical="center" wrapText="1"/>
    </xf>
    <xf numFmtId="4" fontId="42" fillId="34" borderId="10" xfId="0" applyNumberFormat="1" applyFont="1" applyFill="1" applyBorder="1" applyAlignment="1">
      <alignment horizontal="right" vertical="center" wrapText="1"/>
    </xf>
    <xf numFmtId="164" fontId="42" fillId="34" borderId="10" xfId="0" applyNumberFormat="1" applyFont="1" applyFill="1" applyBorder="1" applyAlignment="1">
      <alignment horizontal="center" vertical="center" wrapText="1"/>
    </xf>
    <xf numFmtId="0" fontId="41" fillId="33" borderId="10" xfId="0" applyNumberFormat="1" applyFont="1" applyFill="1" applyBorder="1" applyAlignment="1">
      <alignment horizontal="left" vertical="center" wrapText="1"/>
    </xf>
    <xf numFmtId="4" fontId="41" fillId="33" borderId="10" xfId="0" applyNumberFormat="1" applyFont="1" applyFill="1" applyBorder="1" applyAlignment="1">
      <alignment horizontal="right" vertical="center" wrapText="1"/>
    </xf>
    <xf numFmtId="164" fontId="41" fillId="33" borderId="1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1" fillId="33" borderId="11" xfId="0" applyNumberFormat="1" applyFont="1" applyFill="1" applyBorder="1" applyAlignment="1">
      <alignment horizontal="center" vertical="center" wrapText="1"/>
    </xf>
    <xf numFmtId="0" fontId="41" fillId="33" borderId="12" xfId="0" applyNumberFormat="1" applyFont="1" applyFill="1" applyBorder="1" applyAlignment="1">
      <alignment horizontal="center" vertical="center" wrapText="1"/>
    </xf>
    <xf numFmtId="49" fontId="44" fillId="0" borderId="0" xfId="0" applyNumberFormat="1" applyFont="1" applyAlignment="1">
      <alignment horizontal="center" vertical="center" wrapText="1"/>
    </xf>
    <xf numFmtId="0" fontId="0" fillId="0" borderId="0" xfId="0" applyAlignment="1">
      <alignment/>
    </xf>
    <xf numFmtId="0" fontId="41" fillId="33" borderId="13" xfId="0" applyNumberFormat="1" applyFont="1" applyFill="1" applyBorder="1" applyAlignment="1">
      <alignment horizontal="center" vertical="center" wrapText="1"/>
    </xf>
    <xf numFmtId="0" fontId="41" fillId="33" borderId="14" xfId="0" applyNumberFormat="1" applyFont="1" applyFill="1" applyBorder="1" applyAlignment="1">
      <alignment horizontal="center" vertical="center" wrapText="1"/>
    </xf>
    <xf numFmtId="0" fontId="41" fillId="33" borderId="15" xfId="0" applyNumberFormat="1" applyFont="1" applyFill="1" applyBorder="1" applyAlignment="1">
      <alignment horizontal="center" vertical="center" wrapText="1"/>
    </xf>
    <xf numFmtId="0" fontId="41" fillId="33" borderId="16" xfId="0" applyNumberFormat="1" applyFont="1" applyFill="1" applyBorder="1" applyAlignment="1">
      <alignment horizontal="center" vertical="center" wrapText="1"/>
    </xf>
    <xf numFmtId="49" fontId="45" fillId="0" borderId="0" xfId="0" applyNumberFormat="1" applyFont="1" applyAlignment="1">
      <alignment horizontal="center" wrapText="1"/>
    </xf>
    <xf numFmtId="49" fontId="45" fillId="0" borderId="0" xfId="0" applyNumberFormat="1" applyFont="1" applyAlignment="1">
      <alignment horizontal="center" vertical="top" wrapText="1"/>
    </xf>
    <xf numFmtId="49" fontId="45" fillId="0" borderId="0" xfId="0" applyNumberFormat="1" applyFont="1" applyAlignment="1">
      <alignment horizontal="right" wrapText="1"/>
    </xf>
    <xf numFmtId="49" fontId="44" fillId="0" borderId="0" xfId="0" applyNumberFormat="1" applyFont="1" applyAlignment="1">
      <alignment horizontal="right" wrapText="1"/>
    </xf>
    <xf numFmtId="0" fontId="46" fillId="34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0" fontId="41" fillId="33" borderId="17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36</xdr:row>
      <xdr:rowOff>0</xdr:rowOff>
    </xdr:from>
    <xdr:to>
      <xdr:col>5</xdr:col>
      <xdr:colOff>257175</xdr:colOff>
      <xdr:row>38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124075" y="18068925"/>
          <a:ext cx="184785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5</xdr:col>
      <xdr:colOff>257175</xdr:colOff>
      <xdr:row>38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124075" y="18068925"/>
          <a:ext cx="184785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zoomScale="90" zoomScaleNormal="90" zoomScalePageLayoutView="0" workbookViewId="0" topLeftCell="A1">
      <selection activeCell="O11" sqref="O11"/>
    </sheetView>
  </sheetViews>
  <sheetFormatPr defaultColWidth="9.140625" defaultRowHeight="15"/>
  <cols>
    <col min="1" max="1" width="3.57421875" style="0" bestFit="1" customWidth="1"/>
    <col min="2" max="2" width="28.28125" style="0" customWidth="1"/>
    <col min="3" max="3" width="10.8515625" style="0" customWidth="1"/>
    <col min="4" max="4" width="7.57421875" style="0" customWidth="1"/>
    <col min="5" max="5" width="5.421875" style="0" customWidth="1"/>
    <col min="6" max="6" width="5.00390625" style="0" customWidth="1"/>
    <col min="7" max="7" width="3.421875" style="0" customWidth="1"/>
    <col min="8" max="8" width="11.28125" style="0" bestFit="1" customWidth="1"/>
    <col min="9" max="9" width="9.421875" style="0" customWidth="1"/>
    <col min="10" max="10" width="11.7109375" style="0" customWidth="1"/>
    <col min="11" max="11" width="43.7109375" style="0" customWidth="1"/>
    <col min="12" max="12" width="9.00390625" style="0" customWidth="1"/>
    <col min="13" max="13" width="22.7109375" style="0" customWidth="1"/>
  </cols>
  <sheetData>
    <row r="1" spans="1:13" s="11" customFormat="1" ht="50.25" customHeight="1">
      <c r="A1" s="24" t="s">
        <v>20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s="11" customFormat="1" ht="16.5" customHeight="1">
      <c r="A2" s="14" t="s">
        <v>21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5"/>
    </row>
    <row r="3" ht="15">
      <c r="M3" s="1" t="s">
        <v>0</v>
      </c>
    </row>
    <row r="4" ht="15">
      <c r="M4" s="1" t="s">
        <v>1</v>
      </c>
    </row>
    <row r="5" spans="1:13" ht="15">
      <c r="A5" s="12" t="str">
        <f>"№
п/п"</f>
        <v>№
п/п</v>
      </c>
      <c r="B5" s="12" t="str">
        <f>"Наименование избирательного объединения"</f>
        <v>Наименование избирательного объединения</v>
      </c>
      <c r="C5" s="17" t="str">
        <f>"Поступило средств"</f>
        <v>Поступило средств</v>
      </c>
      <c r="D5" s="18"/>
      <c r="E5" s="18"/>
      <c r="F5" s="18"/>
      <c r="G5" s="19"/>
      <c r="H5" s="17" t="str">
        <f>"Израсходовано средств"</f>
        <v>Израсходовано средств</v>
      </c>
      <c r="I5" s="18"/>
      <c r="J5" s="18"/>
      <c r="K5" s="19"/>
      <c r="L5" s="17" t="str">
        <f>"Возвращено средств"</f>
        <v>Возвращено средств</v>
      </c>
      <c r="M5" s="19"/>
    </row>
    <row r="6" spans="1:13" ht="30.75" customHeight="1">
      <c r="A6" s="16"/>
      <c r="B6" s="16"/>
      <c r="C6" s="12" t="str">
        <f>"всего"</f>
        <v>всего</v>
      </c>
      <c r="D6" s="26" t="str">
        <f>"пожертвования от юридических лиц на сумму, превышающую 50 тыс. рублей"</f>
        <v>пожертвования от юридических лиц на сумму, превышающую 50 тыс. рублей</v>
      </c>
      <c r="E6" s="27"/>
      <c r="F6" s="27"/>
      <c r="G6" s="28"/>
      <c r="H6" s="12" t="str">
        <f>"всего"</f>
        <v>всего</v>
      </c>
      <c r="I6" s="17" t="str">
        <f>"из них финансовые операции по расходованию средств на сумму, превышающую 30 тыс. рублей"</f>
        <v>из них финансовые операции по расходованию средств на сумму, превышающую 30 тыс. рублей</v>
      </c>
      <c r="J6" s="18"/>
      <c r="K6" s="19"/>
      <c r="L6" s="12" t="str">
        <f>"сумма, руб."</f>
        <v>сумма, руб.</v>
      </c>
      <c r="M6" s="12" t="str">
        <f>"основание возврата"</f>
        <v>основание возврата</v>
      </c>
    </row>
    <row r="7" spans="1:13" ht="23.25" customHeight="1">
      <c r="A7" s="16"/>
      <c r="B7" s="16"/>
      <c r="C7" s="16"/>
      <c r="D7" s="29"/>
      <c r="E7" s="30"/>
      <c r="F7" s="30"/>
      <c r="G7" s="31"/>
      <c r="H7" s="16"/>
      <c r="I7" s="12" t="str">
        <f>"дата операции"</f>
        <v>дата операции</v>
      </c>
      <c r="J7" s="12" t="str">
        <f>"сумма, руб."</f>
        <v>сумма, руб.</v>
      </c>
      <c r="K7" s="12" t="str">
        <f>"назначение платежа"</f>
        <v>назначение платежа</v>
      </c>
      <c r="L7" s="16"/>
      <c r="M7" s="16"/>
    </row>
    <row r="8" spans="1:13" ht="38.25" customHeight="1">
      <c r="A8" s="13"/>
      <c r="B8" s="13"/>
      <c r="C8" s="13"/>
      <c r="D8" s="2" t="str">
        <f>"сумма, руб."</f>
        <v>сумма, руб.</v>
      </c>
      <c r="E8" s="17" t="str">
        <f>"наименование юридического лица"</f>
        <v>наименование юридического лица</v>
      </c>
      <c r="F8" s="18"/>
      <c r="G8" s="19"/>
      <c r="H8" s="13"/>
      <c r="I8" s="13"/>
      <c r="J8" s="13"/>
      <c r="K8" s="13"/>
      <c r="L8" s="13"/>
      <c r="M8" s="13"/>
    </row>
    <row r="9" spans="1:13" ht="15">
      <c r="A9" s="3" t="s">
        <v>2</v>
      </c>
      <c r="B9" s="2">
        <v>2</v>
      </c>
      <c r="C9" s="2">
        <v>3</v>
      </c>
      <c r="D9" s="2">
        <v>4</v>
      </c>
      <c r="E9" s="17">
        <v>5</v>
      </c>
      <c r="F9" s="18"/>
      <c r="G9" s="19"/>
      <c r="H9" s="2">
        <v>6</v>
      </c>
      <c r="I9" s="2">
        <v>7</v>
      </c>
      <c r="J9" s="2">
        <v>8</v>
      </c>
      <c r="K9" s="2">
        <v>9</v>
      </c>
      <c r="L9" s="2">
        <v>10</v>
      </c>
      <c r="M9" s="2">
        <v>11</v>
      </c>
    </row>
    <row r="10" spans="1:13" ht="76.5">
      <c r="A10" s="4" t="s">
        <v>3</v>
      </c>
      <c r="B10" s="5" t="str">
        <f>"Адыгейское региональное отделение политической партии ЛДПР - Либерально-демократическая партия России"</f>
        <v>Адыгейское региональное отделение политической партии ЛДПР - Либерально-демократическая партия России</v>
      </c>
      <c r="C10" s="6"/>
      <c r="D10" s="6"/>
      <c r="E10" s="17"/>
      <c r="F10" s="18"/>
      <c r="G10" s="19"/>
      <c r="H10" s="6"/>
      <c r="I10" s="7" t="s">
        <v>4</v>
      </c>
      <c r="J10" s="6">
        <v>564000</v>
      </c>
      <c r="K10" s="5" t="str">
        <f>"Израсходовано на оплату других работ (услуг), выполненных юридическими лицами или гражданами РФ (работы и услуги, выполненные по договорам)"</f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L10" s="6">
        <v>20000</v>
      </c>
      <c r="M10" s="5" t="str">
        <f>"Возврат средств юридическому лицу, не указавшему в платежном поручении предусмотренные законом сведения"</f>
        <v>Возврат средств юридическому лицу, не указавшему в платежном поручении предусмотренные законом сведения</v>
      </c>
    </row>
    <row r="11" spans="1:13" ht="63.75">
      <c r="A11" s="4" t="s">
        <v>5</v>
      </c>
      <c r="B11" s="5">
        <f>""</f>
      </c>
      <c r="C11" s="6"/>
      <c r="D11" s="6"/>
      <c r="E11" s="17"/>
      <c r="F11" s="18"/>
      <c r="G11" s="19"/>
      <c r="H11" s="6"/>
      <c r="I11" s="7" t="s">
        <v>6</v>
      </c>
      <c r="J11" s="6">
        <v>171057.6</v>
      </c>
      <c r="K11" s="5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L11" s="6"/>
      <c r="M11" s="5">
        <f>""</f>
      </c>
    </row>
    <row r="12" spans="1:13" ht="25.5">
      <c r="A12" s="4" t="s">
        <v>5</v>
      </c>
      <c r="B12" s="5">
        <f>""</f>
      </c>
      <c r="C12" s="6"/>
      <c r="D12" s="6"/>
      <c r="E12" s="17"/>
      <c r="F12" s="18"/>
      <c r="G12" s="19"/>
      <c r="H12" s="6"/>
      <c r="I12" s="7" t="s">
        <v>7</v>
      </c>
      <c r="J12" s="6">
        <v>120000</v>
      </c>
      <c r="K12" s="5" t="str">
        <f>"Иные расходы, непосредственно связанные с проведением избирательной кампании"</f>
        <v>Иные расходы, непосредственно связанные с проведением избирательной кампании</v>
      </c>
      <c r="L12" s="6"/>
      <c r="M12" s="5">
        <f>""</f>
      </c>
    </row>
    <row r="13" spans="1:13" ht="63.75">
      <c r="A13" s="4" t="s">
        <v>5</v>
      </c>
      <c r="B13" s="5">
        <f>""</f>
      </c>
      <c r="C13" s="6"/>
      <c r="D13" s="6"/>
      <c r="E13" s="17"/>
      <c r="F13" s="18"/>
      <c r="G13" s="19"/>
      <c r="H13" s="6"/>
      <c r="I13" s="7" t="s">
        <v>8</v>
      </c>
      <c r="J13" s="6">
        <v>113000</v>
      </c>
      <c r="K13" s="5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L13" s="6"/>
      <c r="M13" s="5">
        <f>""</f>
      </c>
    </row>
    <row r="14" spans="1:13" ht="63.75">
      <c r="A14" s="4" t="s">
        <v>5</v>
      </c>
      <c r="B14" s="5">
        <f>""</f>
      </c>
      <c r="C14" s="6"/>
      <c r="D14" s="6"/>
      <c r="E14" s="17"/>
      <c r="F14" s="18"/>
      <c r="G14" s="19"/>
      <c r="H14" s="6"/>
      <c r="I14" s="7" t="s">
        <v>4</v>
      </c>
      <c r="J14" s="6">
        <v>108000</v>
      </c>
      <c r="K14" s="5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L14" s="6"/>
      <c r="M14" s="5">
        <f>""</f>
      </c>
    </row>
    <row r="15" spans="1:13" ht="15">
      <c r="A15" s="3" t="s">
        <v>5</v>
      </c>
      <c r="B15" s="8" t="s">
        <v>23</v>
      </c>
      <c r="C15" s="9">
        <v>1965100</v>
      </c>
      <c r="D15" s="9">
        <v>0</v>
      </c>
      <c r="E15" s="17"/>
      <c r="F15" s="18"/>
      <c r="G15" s="19"/>
      <c r="H15" s="9">
        <v>1096057.6</v>
      </c>
      <c r="I15" s="10"/>
      <c r="J15" s="9">
        <v>1076057.6</v>
      </c>
      <c r="K15" s="8">
        <f>""</f>
      </c>
      <c r="L15" s="9">
        <v>20000</v>
      </c>
      <c r="M15" s="8">
        <f>""</f>
      </c>
    </row>
    <row r="16" spans="1:13" ht="63.75">
      <c r="A16" s="4" t="s">
        <v>9</v>
      </c>
      <c r="B16" s="5" t="str">
        <f>"Адыгейское республиканское отделение Политической партии КОММУНИСТИЧЕСКАЯ ПАРТИЯ КОММУНИСТЫ РОССИИ"</f>
        <v>Адыгейское республиканское отделение Политической партии КОММУНИСТИЧЕСКАЯ ПАРТИЯ КОММУНИСТЫ РОССИИ</v>
      </c>
      <c r="C16" s="6">
        <v>21100</v>
      </c>
      <c r="D16" s="6"/>
      <c r="E16" s="17"/>
      <c r="F16" s="18"/>
      <c r="G16" s="19"/>
      <c r="H16" s="6">
        <v>14400</v>
      </c>
      <c r="I16" s="7"/>
      <c r="J16" s="6"/>
      <c r="K16" s="5">
        <f>""</f>
      </c>
      <c r="L16" s="6"/>
      <c r="M16" s="5">
        <f>""</f>
      </c>
    </row>
    <row r="17" spans="1:13" ht="15">
      <c r="A17" s="3" t="s">
        <v>5</v>
      </c>
      <c r="B17" s="8" t="s">
        <v>22</v>
      </c>
      <c r="C17" s="9">
        <v>21100</v>
      </c>
      <c r="D17" s="9">
        <v>0</v>
      </c>
      <c r="E17" s="17"/>
      <c r="F17" s="18"/>
      <c r="G17" s="19"/>
      <c r="H17" s="9">
        <v>14400</v>
      </c>
      <c r="I17" s="10"/>
      <c r="J17" s="9">
        <v>0</v>
      </c>
      <c r="K17" s="8">
        <f>""</f>
      </c>
      <c r="L17" s="9">
        <v>0</v>
      </c>
      <c r="M17" s="8">
        <f>""</f>
      </c>
    </row>
    <row r="18" spans="1:13" ht="63.75">
      <c r="A18" s="4" t="s">
        <v>10</v>
      </c>
      <c r="B18" s="5" t="str">
        <f>"Майкопское  городское отделение Политической партии ""КОММУНИСТИЧЕСКАЯ ПАРТИЯ РОССИЙСКОЙ ФЕДЕРАЦИИ"""</f>
        <v>Майкопское  городское отделение Политической партии "КОММУНИСТИЧЕСКАЯ ПАРТИЯ РОССИЙСКОЙ ФЕДЕРАЦИИ"</v>
      </c>
      <c r="C18" s="6"/>
      <c r="D18" s="6"/>
      <c r="E18" s="17"/>
      <c r="F18" s="18"/>
      <c r="G18" s="19"/>
      <c r="H18" s="6"/>
      <c r="I18" s="7" t="s">
        <v>11</v>
      </c>
      <c r="J18" s="6">
        <v>44000</v>
      </c>
      <c r="K18" s="5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L18" s="6"/>
      <c r="M18" s="5">
        <f>""</f>
      </c>
    </row>
    <row r="19" spans="1:13" ht="51">
      <c r="A19" s="4" t="s">
        <v>5</v>
      </c>
      <c r="B19" s="5">
        <f>""</f>
      </c>
      <c r="C19" s="6"/>
      <c r="D19" s="6"/>
      <c r="E19" s="17"/>
      <c r="F19" s="18"/>
      <c r="G19" s="19"/>
      <c r="H19" s="6"/>
      <c r="I19" s="7" t="s">
        <v>12</v>
      </c>
      <c r="J19" s="6">
        <v>38400</v>
      </c>
      <c r="K19" s="5" t="str">
        <f>"Израсходовано на оплату других работ (услуг), выполненных юридическими лицами или гражданами РФ (работы и услуги, выполненные по договорам)"</f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L19" s="6"/>
      <c r="M19" s="5">
        <f>""</f>
      </c>
    </row>
    <row r="20" spans="1:13" ht="15">
      <c r="A20" s="3" t="s">
        <v>5</v>
      </c>
      <c r="B20" s="8" t="s">
        <v>22</v>
      </c>
      <c r="C20" s="9">
        <v>400000</v>
      </c>
      <c r="D20" s="9">
        <v>0</v>
      </c>
      <c r="E20" s="17"/>
      <c r="F20" s="18"/>
      <c r="G20" s="19"/>
      <c r="H20" s="9">
        <v>224953</v>
      </c>
      <c r="I20" s="10"/>
      <c r="J20" s="9">
        <v>82400</v>
      </c>
      <c r="K20" s="8">
        <f>""</f>
      </c>
      <c r="L20" s="9">
        <v>0</v>
      </c>
      <c r="M20" s="8">
        <f>""</f>
      </c>
    </row>
    <row r="21" spans="1:13" ht="63.75">
      <c r="A21" s="4" t="s">
        <v>13</v>
      </c>
      <c r="B21" s="5" t="str">
        <f>"Местное отделение Всероссийской политической партии ""ЕДИНАЯ РОССИЯ"" муниципального образования ""Город Майкоп"""</f>
        <v>Местное отделение Всероссийской политической партии "ЕДИНАЯ РОССИЯ" муниципального образования "Город Майкоп"</v>
      </c>
      <c r="C21" s="6"/>
      <c r="D21" s="6"/>
      <c r="E21" s="17"/>
      <c r="F21" s="18"/>
      <c r="G21" s="19"/>
      <c r="H21" s="6"/>
      <c r="I21" s="7" t="s">
        <v>8</v>
      </c>
      <c r="J21" s="6">
        <v>200000</v>
      </c>
      <c r="K21" s="5" t="str">
        <f>"Израсходовано на оплату других работ (услуг), выполненных юридическими лицами или гражданами РФ (работы и услуги, выполненные по договорам)"</f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L21" s="6"/>
      <c r="M21" s="5">
        <f>""</f>
      </c>
    </row>
    <row r="22" spans="1:13" ht="51">
      <c r="A22" s="4" t="s">
        <v>5</v>
      </c>
      <c r="B22" s="5">
        <f>""</f>
      </c>
      <c r="C22" s="6"/>
      <c r="D22" s="6"/>
      <c r="E22" s="17"/>
      <c r="F22" s="18"/>
      <c r="G22" s="19"/>
      <c r="H22" s="6"/>
      <c r="I22" s="7" t="s">
        <v>8</v>
      </c>
      <c r="J22" s="6">
        <v>200000</v>
      </c>
      <c r="K22" s="5" t="str">
        <f>"Израсходовано на оплату других работ (услуг), выполненных юридическими лицами или гражданами РФ (работы и услуги, выполненные по договорам)"</f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L22" s="6"/>
      <c r="M22" s="5">
        <f>""</f>
      </c>
    </row>
    <row r="23" spans="1:13" ht="63.75">
      <c r="A23" s="4" t="s">
        <v>5</v>
      </c>
      <c r="B23" s="5">
        <f>""</f>
      </c>
      <c r="C23" s="6"/>
      <c r="D23" s="6"/>
      <c r="E23" s="17"/>
      <c r="F23" s="18"/>
      <c r="G23" s="19"/>
      <c r="H23" s="6"/>
      <c r="I23" s="7" t="s">
        <v>14</v>
      </c>
      <c r="J23" s="6">
        <v>111900</v>
      </c>
      <c r="K23" s="5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L23" s="6"/>
      <c r="M23" s="5">
        <f>""</f>
      </c>
    </row>
    <row r="24" spans="1:13" ht="63.75">
      <c r="A24" s="4" t="s">
        <v>5</v>
      </c>
      <c r="B24" s="5">
        <f>""</f>
      </c>
      <c r="C24" s="6"/>
      <c r="D24" s="6"/>
      <c r="E24" s="17"/>
      <c r="F24" s="18"/>
      <c r="G24" s="19"/>
      <c r="H24" s="6"/>
      <c r="I24" s="7" t="s">
        <v>12</v>
      </c>
      <c r="J24" s="6">
        <v>64000</v>
      </c>
      <c r="K24" s="5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L24" s="6"/>
      <c r="M24" s="5">
        <f>""</f>
      </c>
    </row>
    <row r="25" spans="1:13" ht="51">
      <c r="A25" s="4" t="s">
        <v>5</v>
      </c>
      <c r="B25" s="5">
        <f>""</f>
      </c>
      <c r="C25" s="6"/>
      <c r="D25" s="6"/>
      <c r="E25" s="17"/>
      <c r="F25" s="18"/>
      <c r="G25" s="19"/>
      <c r="H25" s="6"/>
      <c r="I25" s="7" t="s">
        <v>14</v>
      </c>
      <c r="J25" s="6">
        <v>52960</v>
      </c>
      <c r="K25" s="5" t="str">
        <f>"Израсходовано на оплату других работ (услуг), выполненных юридическими лицами или гражданами РФ (работы и услуги, выполненные по договорам)"</f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L25" s="6"/>
      <c r="M25" s="5">
        <f>""</f>
      </c>
    </row>
    <row r="26" spans="1:13" ht="51">
      <c r="A26" s="4" t="s">
        <v>5</v>
      </c>
      <c r="B26" s="5">
        <f>""</f>
      </c>
      <c r="C26" s="6"/>
      <c r="D26" s="6"/>
      <c r="E26" s="17"/>
      <c r="F26" s="18"/>
      <c r="G26" s="19"/>
      <c r="H26" s="6"/>
      <c r="I26" s="7" t="s">
        <v>8</v>
      </c>
      <c r="J26" s="6">
        <v>50000</v>
      </c>
      <c r="K26" s="5" t="str">
        <f>"Израсходовано на оплату других работ (услуг), выполненных юридическими лицами или гражданами РФ (работы и услуги, выполненные по договорам)"</f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L26" s="6"/>
      <c r="M26" s="5">
        <f>""</f>
      </c>
    </row>
    <row r="27" spans="1:13" ht="25.5">
      <c r="A27" s="4" t="s">
        <v>5</v>
      </c>
      <c r="B27" s="5">
        <f>""</f>
      </c>
      <c r="C27" s="6"/>
      <c r="D27" s="6"/>
      <c r="E27" s="17"/>
      <c r="F27" s="18"/>
      <c r="G27" s="19"/>
      <c r="H27" s="6"/>
      <c r="I27" s="7" t="s">
        <v>8</v>
      </c>
      <c r="J27" s="6">
        <v>50000</v>
      </c>
      <c r="K27" s="5" t="str">
        <f>"Иные расходы, непосредственно связанные с проведением избирательной кампании"</f>
        <v>Иные расходы, непосредственно связанные с проведением избирательной кампании</v>
      </c>
      <c r="L27" s="6"/>
      <c r="M27" s="5">
        <f>""</f>
      </c>
    </row>
    <row r="28" spans="1:13" ht="63.75">
      <c r="A28" s="4" t="s">
        <v>5</v>
      </c>
      <c r="B28" s="5">
        <f>""</f>
      </c>
      <c r="C28" s="6"/>
      <c r="D28" s="6"/>
      <c r="E28" s="17"/>
      <c r="F28" s="18"/>
      <c r="G28" s="19"/>
      <c r="H28" s="6"/>
      <c r="I28" s="7" t="s">
        <v>15</v>
      </c>
      <c r="J28" s="6">
        <v>47000</v>
      </c>
      <c r="K28" s="5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L28" s="6"/>
      <c r="M28" s="5">
        <f>""</f>
      </c>
    </row>
    <row r="29" spans="1:13" ht="63.75">
      <c r="A29" s="4" t="s">
        <v>5</v>
      </c>
      <c r="B29" s="5">
        <f>""</f>
      </c>
      <c r="C29" s="6"/>
      <c r="D29" s="6"/>
      <c r="E29" s="17"/>
      <c r="F29" s="18"/>
      <c r="G29" s="19"/>
      <c r="H29" s="6"/>
      <c r="I29" s="7" t="s">
        <v>14</v>
      </c>
      <c r="J29" s="6">
        <v>38000</v>
      </c>
      <c r="K29" s="5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L29" s="6"/>
      <c r="M29" s="5">
        <f>""</f>
      </c>
    </row>
    <row r="30" spans="1:13" ht="15">
      <c r="A30" s="3" t="s">
        <v>5</v>
      </c>
      <c r="B30" s="8" t="s">
        <v>22</v>
      </c>
      <c r="C30" s="9">
        <v>1000000</v>
      </c>
      <c r="D30" s="9">
        <v>0</v>
      </c>
      <c r="E30" s="17"/>
      <c r="F30" s="18"/>
      <c r="G30" s="19"/>
      <c r="H30" s="9">
        <v>842873</v>
      </c>
      <c r="I30" s="10"/>
      <c r="J30" s="9">
        <v>813860</v>
      </c>
      <c r="K30" s="8">
        <f>""</f>
      </c>
      <c r="L30" s="9">
        <v>0</v>
      </c>
      <c r="M30" s="8">
        <f>""</f>
      </c>
    </row>
    <row r="31" spans="1:13" ht="63.75">
      <c r="A31" s="4" t="s">
        <v>16</v>
      </c>
      <c r="B31" s="5" t="str">
        <f>"Местное отделение Политической партии СПРАВЕДЛИВАЯ РОССИЯ в городе Майкопе Республики Адыгея"</f>
        <v>Местное отделение Политической партии СПРАВЕДЛИВАЯ РОССИЯ в городе Майкопе Республики Адыгея</v>
      </c>
      <c r="C31" s="6">
        <v>36000</v>
      </c>
      <c r="D31" s="6"/>
      <c r="E31" s="17"/>
      <c r="F31" s="18"/>
      <c r="G31" s="19"/>
      <c r="H31" s="6">
        <v>33300</v>
      </c>
      <c r="I31" s="7"/>
      <c r="J31" s="6"/>
      <c r="K31" s="5">
        <f>""</f>
      </c>
      <c r="L31" s="6"/>
      <c r="M31" s="5">
        <f>""</f>
      </c>
    </row>
    <row r="32" spans="1:13" ht="15">
      <c r="A32" s="3" t="s">
        <v>5</v>
      </c>
      <c r="B32" s="8" t="s">
        <v>22</v>
      </c>
      <c r="C32" s="9">
        <v>36000</v>
      </c>
      <c r="D32" s="9">
        <v>0</v>
      </c>
      <c r="E32" s="17"/>
      <c r="F32" s="18"/>
      <c r="G32" s="19"/>
      <c r="H32" s="9">
        <v>33300</v>
      </c>
      <c r="I32" s="10"/>
      <c r="J32" s="9">
        <v>0</v>
      </c>
      <c r="K32" s="8">
        <f>""</f>
      </c>
      <c r="L32" s="9">
        <v>0</v>
      </c>
      <c r="M32" s="8">
        <f>""</f>
      </c>
    </row>
    <row r="33" spans="1:13" ht="51">
      <c r="A33" s="4" t="s">
        <v>17</v>
      </c>
      <c r="B33" s="5" t="str">
        <f>"Региональное отделение ВСЕРОССИЙСКОЙ ПОЛИТИЧЕСКОЙ ПАРТИИ ""РОДИНА"" в Республике Адыгея"</f>
        <v>Региональное отделение ВСЕРОССИЙСКОЙ ПОЛИТИЧЕСКОЙ ПАРТИИ "РОДИНА" в Республике Адыгея</v>
      </c>
      <c r="C33" s="6">
        <v>28000</v>
      </c>
      <c r="D33" s="6"/>
      <c r="E33" s="17"/>
      <c r="F33" s="18"/>
      <c r="G33" s="19"/>
      <c r="H33" s="6">
        <v>27870</v>
      </c>
      <c r="I33" s="7"/>
      <c r="J33" s="6"/>
      <c r="K33" s="5">
        <f>""</f>
      </c>
      <c r="L33" s="6"/>
      <c r="M33" s="5">
        <f>""</f>
      </c>
    </row>
    <row r="34" spans="1:13" ht="15">
      <c r="A34" s="3" t="s">
        <v>5</v>
      </c>
      <c r="B34" s="8" t="s">
        <v>22</v>
      </c>
      <c r="C34" s="9">
        <v>28000</v>
      </c>
      <c r="D34" s="9">
        <v>0</v>
      </c>
      <c r="E34" s="17"/>
      <c r="F34" s="18"/>
      <c r="G34" s="19"/>
      <c r="H34" s="9">
        <v>27870</v>
      </c>
      <c r="I34" s="10"/>
      <c r="J34" s="9">
        <v>0</v>
      </c>
      <c r="K34" s="8">
        <f>""</f>
      </c>
      <c r="L34" s="9">
        <v>0</v>
      </c>
      <c r="M34" s="8">
        <f>""</f>
      </c>
    </row>
    <row r="35" spans="1:13" ht="15">
      <c r="A35" s="3" t="s">
        <v>5</v>
      </c>
      <c r="B35" s="8">
        <f>""</f>
      </c>
      <c r="C35" s="9">
        <v>0</v>
      </c>
      <c r="D35" s="9">
        <v>0</v>
      </c>
      <c r="E35" s="17"/>
      <c r="F35" s="18"/>
      <c r="G35" s="19"/>
      <c r="H35" s="9">
        <v>0</v>
      </c>
      <c r="I35" s="10"/>
      <c r="J35" s="9">
        <v>0</v>
      </c>
      <c r="K35" s="8">
        <f>""</f>
      </c>
      <c r="L35" s="9">
        <v>0</v>
      </c>
      <c r="M35" s="8">
        <f>""</f>
      </c>
    </row>
    <row r="36" spans="1:13" ht="15">
      <c r="A36" s="3" t="s">
        <v>5</v>
      </c>
      <c r="B36" s="8" t="str">
        <f>"Итого"</f>
        <v>Итого</v>
      </c>
      <c r="C36" s="9">
        <v>3450200</v>
      </c>
      <c r="D36" s="9">
        <v>0</v>
      </c>
      <c r="E36" s="17"/>
      <c r="F36" s="18"/>
      <c r="G36" s="19"/>
      <c r="H36" s="9">
        <v>2239453.6</v>
      </c>
      <c r="I36" s="10"/>
      <c r="J36" s="9">
        <v>1972317.6</v>
      </c>
      <c r="K36" s="8">
        <f>""</f>
      </c>
      <c r="L36" s="9">
        <v>20000</v>
      </c>
      <c r="M36" s="8">
        <f>""</f>
      </c>
    </row>
    <row r="37" spans="1:13" ht="15.75">
      <c r="A37" s="20" t="s">
        <v>18</v>
      </c>
      <c r="B37" s="20"/>
      <c r="C37" s="22" t="s">
        <v>24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</row>
    <row r="38" spans="1:13" ht="31.5" customHeight="1">
      <c r="A38" s="21" t="s">
        <v>19</v>
      </c>
      <c r="B38" s="21"/>
      <c r="C38" s="22" t="s">
        <v>25</v>
      </c>
      <c r="D38" s="22"/>
      <c r="E38" s="22"/>
      <c r="F38" s="22"/>
      <c r="G38" s="22"/>
      <c r="H38" s="22"/>
      <c r="I38" s="22"/>
      <c r="J38" s="22"/>
      <c r="K38" s="22"/>
      <c r="L38" s="22"/>
      <c r="M38" s="22"/>
    </row>
    <row r="39" spans="1:4" ht="15">
      <c r="A39" s="15"/>
      <c r="B39" s="15"/>
      <c r="C39" s="15"/>
      <c r="D39" s="15"/>
    </row>
    <row r="40" spans="1:4" ht="15">
      <c r="A40" s="15"/>
      <c r="B40" s="15"/>
      <c r="C40" s="15"/>
      <c r="D40" s="15"/>
    </row>
  </sheetData>
  <sheetProtection/>
  <mergeCells count="50">
    <mergeCell ref="A39:D40"/>
    <mergeCell ref="E33:G33"/>
    <mergeCell ref="E34:G34"/>
    <mergeCell ref="E35:G35"/>
    <mergeCell ref="E36:G36"/>
    <mergeCell ref="D6:G7"/>
    <mergeCell ref="E27:G27"/>
    <mergeCell ref="E28:G28"/>
    <mergeCell ref="E29:G29"/>
    <mergeCell ref="E30:G30"/>
    <mergeCell ref="E31:G31"/>
    <mergeCell ref="E32:G32"/>
    <mergeCell ref="E21:G21"/>
    <mergeCell ref="E22:G22"/>
    <mergeCell ref="E23:G23"/>
    <mergeCell ref="E24:G24"/>
    <mergeCell ref="E25:G25"/>
    <mergeCell ref="E26:G26"/>
    <mergeCell ref="E15:G15"/>
    <mergeCell ref="E16:G16"/>
    <mergeCell ref="E17:G17"/>
    <mergeCell ref="E18:G18"/>
    <mergeCell ref="E19:G19"/>
    <mergeCell ref="E20:G20"/>
    <mergeCell ref="E10:G10"/>
    <mergeCell ref="E9:G9"/>
    <mergeCell ref="E11:G11"/>
    <mergeCell ref="E12:G12"/>
    <mergeCell ref="E13:G13"/>
    <mergeCell ref="E14:G14"/>
    <mergeCell ref="A37:B37"/>
    <mergeCell ref="A38:B38"/>
    <mergeCell ref="C37:M37"/>
    <mergeCell ref="C38:M38"/>
    <mergeCell ref="A1:M1"/>
    <mergeCell ref="E8:G8"/>
    <mergeCell ref="H6:H8"/>
    <mergeCell ref="I6:K6"/>
    <mergeCell ref="L6:L8"/>
    <mergeCell ref="M6:M8"/>
    <mergeCell ref="I7:I8"/>
    <mergeCell ref="J7:J8"/>
    <mergeCell ref="K7:K8"/>
    <mergeCell ref="A2:M2"/>
    <mergeCell ref="A5:A8"/>
    <mergeCell ref="B5:B8"/>
    <mergeCell ref="C5:G5"/>
    <mergeCell ref="H5:K5"/>
    <mergeCell ref="L5:M5"/>
    <mergeCell ref="C6:C8"/>
  </mergeCells>
  <printOptions/>
  <pageMargins left="0.3472222222222222" right="0.1388888888888889" top="0.1388888888888889" bottom="0.1388888888888889" header="0.3" footer="0.3"/>
  <pageSetup fitToHeight="0" fitToWidth="1" horizontalDpi="600" verticalDpi="600" orientation="portrait" paperSize="8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2018-08-28T15:31:15Z</cp:lastPrinted>
  <dcterms:created xsi:type="dcterms:W3CDTF">2018-08-28T13:01:53Z</dcterms:created>
  <dcterms:modified xsi:type="dcterms:W3CDTF">2018-08-28T15:31:45Z</dcterms:modified>
  <cp:category/>
  <cp:version/>
  <cp:contentType/>
  <cp:contentStatus/>
</cp:coreProperties>
</file>