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2008\buhs2\c hvr-01\ibm_old\Ekonomika\Прогноз 2026-2028\Формы для Министерства\Труд\"/>
    </mc:Choice>
  </mc:AlternateContent>
  <workbookProtection workbookPassword="CC21" lockStructure="1"/>
  <bookViews>
    <workbookView xWindow="0" yWindow="0" windowWidth="28800" windowHeight="11835" tabRatio="601"/>
  </bookViews>
  <sheets>
    <sheet name="Лист2" sheetId="2" r:id="rId1"/>
    <sheet name="Лист3" sheetId="3" r:id="rId2"/>
  </sheets>
  <definedNames>
    <definedName name="_xlnm.Print_Titles" localSheetId="0">Лист2!$6:$7</definedName>
    <definedName name="_xlnm.Print_Area" localSheetId="0">Лист2!$A$1:$P$446</definedName>
  </definedNames>
  <calcPr calcId="152511"/>
</workbook>
</file>

<file path=xl/calcChain.xml><?xml version="1.0" encoding="utf-8"?>
<calcChain xmlns="http://schemas.openxmlformats.org/spreadsheetml/2006/main">
  <c r="P11" i="2" l="1"/>
  <c r="O11" i="2"/>
  <c r="N11" i="2"/>
  <c r="M11" i="2"/>
  <c r="L11" i="2"/>
  <c r="K11" i="2"/>
  <c r="I25" i="2" l="1"/>
  <c r="J25" i="2"/>
  <c r="H25" i="2"/>
  <c r="M284" i="2"/>
  <c r="O284" i="2" s="1"/>
  <c r="L284" i="2"/>
  <c r="N284" i="2" s="1"/>
  <c r="P284" i="2" s="1"/>
  <c r="K284" i="2"/>
  <c r="L283" i="2"/>
  <c r="N283" i="2" s="1"/>
  <c r="P283" i="2" s="1"/>
  <c r="K283" i="2"/>
  <c r="M283" i="2" s="1"/>
  <c r="O283" i="2" s="1"/>
  <c r="L418" i="2"/>
  <c r="N418" i="2" s="1"/>
  <c r="P418" i="2" s="1"/>
  <c r="K418" i="2"/>
  <c r="M418" i="2" s="1"/>
  <c r="O418" i="2" s="1"/>
  <c r="L406" i="2"/>
  <c r="N406" i="2" s="1"/>
  <c r="P406" i="2" s="1"/>
  <c r="K406" i="2"/>
  <c r="M406" i="2" s="1"/>
  <c r="O406" i="2" s="1"/>
  <c r="L310" i="2"/>
  <c r="N310" i="2" s="1"/>
  <c r="P310" i="2" s="1"/>
  <c r="K310" i="2"/>
  <c r="M310" i="2" s="1"/>
  <c r="O310" i="2" s="1"/>
  <c r="L309" i="2"/>
  <c r="N309" i="2" s="1"/>
  <c r="P309" i="2" s="1"/>
  <c r="K309" i="2"/>
  <c r="M309" i="2" s="1"/>
  <c r="O309" i="2" s="1"/>
  <c r="L279" i="2"/>
  <c r="N279" i="2" s="1"/>
  <c r="P279" i="2" s="1"/>
  <c r="K279" i="2"/>
  <c r="M279" i="2" s="1"/>
  <c r="O279" i="2" s="1"/>
  <c r="L184" i="2"/>
  <c r="N184" i="2" s="1"/>
  <c r="P184" i="2" s="1"/>
  <c r="K184" i="2"/>
  <c r="M184" i="2" s="1"/>
  <c r="O184" i="2" s="1"/>
  <c r="N183" i="2"/>
  <c r="P183" i="2" s="1"/>
  <c r="L183" i="2"/>
  <c r="K183" i="2"/>
  <c r="M183" i="2" s="1"/>
  <c r="O183" i="2" s="1"/>
  <c r="L115" i="2"/>
  <c r="N115" i="2" s="1"/>
  <c r="P115" i="2" s="1"/>
  <c r="K115" i="2"/>
  <c r="M115" i="2" s="1"/>
  <c r="O115" i="2" s="1"/>
  <c r="L114" i="2"/>
  <c r="N114" i="2" s="1"/>
  <c r="P114" i="2" s="1"/>
  <c r="K114" i="2"/>
  <c r="M114" i="2" s="1"/>
  <c r="O114" i="2" s="1"/>
  <c r="L76" i="2"/>
  <c r="N76" i="2" s="1"/>
  <c r="P76" i="2" s="1"/>
  <c r="K76" i="2"/>
  <c r="M76" i="2" s="1"/>
  <c r="O76" i="2" s="1"/>
  <c r="L75" i="2"/>
  <c r="N75" i="2" s="1"/>
  <c r="P75" i="2" s="1"/>
  <c r="K75" i="2"/>
  <c r="M75" i="2" s="1"/>
  <c r="O75" i="2" s="1"/>
  <c r="L74" i="2"/>
  <c r="N74" i="2" s="1"/>
  <c r="P74" i="2" s="1"/>
  <c r="K74" i="2"/>
  <c r="M74" i="2" s="1"/>
  <c r="O74" i="2" s="1"/>
  <c r="L66" i="2"/>
  <c r="N66" i="2" s="1"/>
  <c r="P66" i="2" s="1"/>
  <c r="K66" i="2"/>
  <c r="M66" i="2" s="1"/>
  <c r="O66" i="2" s="1"/>
  <c r="L65" i="2"/>
  <c r="N65" i="2" s="1"/>
  <c r="P65" i="2" s="1"/>
  <c r="K65" i="2"/>
  <c r="M65" i="2" s="1"/>
  <c r="O65" i="2" s="1"/>
  <c r="L64" i="2"/>
  <c r="N64" i="2" s="1"/>
  <c r="P64" i="2" s="1"/>
  <c r="K64" i="2"/>
  <c r="M64" i="2" s="1"/>
  <c r="O64" i="2" s="1"/>
  <c r="H85" i="2" l="1"/>
  <c r="H248" i="2" l="1"/>
  <c r="H156" i="2"/>
  <c r="H185" i="2"/>
  <c r="H49" i="2"/>
  <c r="H23" i="2"/>
  <c r="H440" i="2"/>
  <c r="L440" i="2" l="1"/>
  <c r="N440" i="2" s="1"/>
  <c r="P440" i="2" s="1"/>
  <c r="K440" i="2"/>
  <c r="M440" i="2" s="1"/>
  <c r="O440" i="2" s="1"/>
  <c r="L14" i="2"/>
  <c r="N14" i="2" s="1"/>
  <c r="P14" i="2" s="1"/>
  <c r="K14" i="2"/>
  <c r="M14" i="2" s="1"/>
  <c r="O14" i="2" s="1"/>
  <c r="L13" i="2"/>
  <c r="N13" i="2" s="1"/>
  <c r="P13" i="2" s="1"/>
  <c r="K13" i="2"/>
  <c r="M13" i="2" s="1"/>
  <c r="O13" i="2" s="1"/>
  <c r="L10" i="2"/>
  <c r="N10" i="2" s="1"/>
  <c r="P10" i="2" s="1"/>
  <c r="K10" i="2"/>
  <c r="M10" i="2" s="1"/>
  <c r="O10" i="2" s="1"/>
  <c r="L29" i="2" l="1"/>
  <c r="N29" i="2" s="1"/>
  <c r="P29" i="2" s="1"/>
  <c r="K29" i="2"/>
  <c r="M29" i="2" s="1"/>
  <c r="O29" i="2" s="1"/>
  <c r="O416" i="2" l="1"/>
  <c r="P416" i="2"/>
  <c r="L424" i="2"/>
  <c r="N424" i="2" s="1"/>
  <c r="P424" i="2" s="1"/>
  <c r="K424" i="2"/>
  <c r="M424" i="2" s="1"/>
  <c r="O424" i="2" s="1"/>
  <c r="H436" i="2"/>
  <c r="H434" i="2" s="1"/>
  <c r="H430" i="2"/>
  <c r="J428" i="2" s="1"/>
  <c r="H424" i="2"/>
  <c r="H412" i="2"/>
  <c r="H410" i="2" s="1"/>
  <c r="L396" i="2"/>
  <c r="N396" i="2" s="1"/>
  <c r="P396" i="2" s="1"/>
  <c r="K396" i="2"/>
  <c r="M396" i="2" s="1"/>
  <c r="O396" i="2" s="1"/>
  <c r="L389" i="2"/>
  <c r="N389" i="2" s="1"/>
  <c r="P389" i="2" s="1"/>
  <c r="K389" i="2"/>
  <c r="M389" i="2" s="1"/>
  <c r="O389" i="2" s="1"/>
  <c r="L388" i="2"/>
  <c r="N388" i="2" s="1"/>
  <c r="P388" i="2" s="1"/>
  <c r="K388" i="2"/>
  <c r="M388" i="2" s="1"/>
  <c r="O388" i="2" s="1"/>
  <c r="N387" i="2"/>
  <c r="P387" i="2" s="1"/>
  <c r="M387" i="2"/>
  <c r="O387" i="2" s="1"/>
  <c r="L387" i="2"/>
  <c r="K387" i="2"/>
  <c r="L386" i="2"/>
  <c r="N386" i="2" s="1"/>
  <c r="P386" i="2" s="1"/>
  <c r="K386" i="2"/>
  <c r="M386" i="2" s="1"/>
  <c r="O386" i="2" s="1"/>
  <c r="L379" i="2"/>
  <c r="N379" i="2" s="1"/>
  <c r="P379" i="2" s="1"/>
  <c r="K379" i="2"/>
  <c r="M379" i="2" s="1"/>
  <c r="O379" i="2" s="1"/>
  <c r="L378" i="2"/>
  <c r="N378" i="2" s="1"/>
  <c r="P378" i="2" s="1"/>
  <c r="K378" i="2"/>
  <c r="M378" i="2" s="1"/>
  <c r="O378" i="2" s="1"/>
  <c r="L377" i="2"/>
  <c r="N377" i="2" s="1"/>
  <c r="P377" i="2" s="1"/>
  <c r="K377" i="2"/>
  <c r="M377" i="2" s="1"/>
  <c r="O377" i="2" s="1"/>
  <c r="L376" i="2"/>
  <c r="N376" i="2" s="1"/>
  <c r="P376" i="2" s="1"/>
  <c r="K376" i="2"/>
  <c r="M376" i="2" s="1"/>
  <c r="O376" i="2" s="1"/>
  <c r="L375" i="2"/>
  <c r="N375" i="2" s="1"/>
  <c r="P375" i="2" s="1"/>
  <c r="K375" i="2"/>
  <c r="M375" i="2" s="1"/>
  <c r="O375" i="2" s="1"/>
  <c r="L374" i="2"/>
  <c r="N374" i="2" s="1"/>
  <c r="P374" i="2" s="1"/>
  <c r="K374" i="2"/>
  <c r="M374" i="2" s="1"/>
  <c r="O374" i="2" s="1"/>
  <c r="M373" i="2"/>
  <c r="O373" i="2" s="1"/>
  <c r="L373" i="2"/>
  <c r="N373" i="2" s="1"/>
  <c r="P373" i="2" s="1"/>
  <c r="K373" i="2"/>
  <c r="L372" i="2"/>
  <c r="N372" i="2" s="1"/>
  <c r="P372" i="2" s="1"/>
  <c r="K372" i="2"/>
  <c r="M372" i="2" s="1"/>
  <c r="O372" i="2" s="1"/>
  <c r="L371" i="2"/>
  <c r="N371" i="2" s="1"/>
  <c r="P371" i="2" s="1"/>
  <c r="K371" i="2"/>
  <c r="M371" i="2" s="1"/>
  <c r="O371" i="2" s="1"/>
  <c r="L370" i="2"/>
  <c r="N370" i="2" s="1"/>
  <c r="P370" i="2" s="1"/>
  <c r="K370" i="2"/>
  <c r="M370" i="2" s="1"/>
  <c r="O370" i="2" s="1"/>
  <c r="N369" i="2"/>
  <c r="P369" i="2" s="1"/>
  <c r="L369" i="2"/>
  <c r="K369" i="2"/>
  <c r="M369" i="2" s="1"/>
  <c r="O369" i="2" s="1"/>
  <c r="L368" i="2"/>
  <c r="N368" i="2" s="1"/>
  <c r="P368" i="2" s="1"/>
  <c r="K368" i="2"/>
  <c r="M368" i="2" s="1"/>
  <c r="O368" i="2" s="1"/>
  <c r="L367" i="2"/>
  <c r="N367" i="2" s="1"/>
  <c r="P367" i="2" s="1"/>
  <c r="K367" i="2"/>
  <c r="M367" i="2" s="1"/>
  <c r="O367" i="2" s="1"/>
  <c r="L366" i="2"/>
  <c r="N366" i="2" s="1"/>
  <c r="P366" i="2" s="1"/>
  <c r="K366" i="2"/>
  <c r="M366" i="2" s="1"/>
  <c r="O366" i="2" s="1"/>
  <c r="N365" i="2"/>
  <c r="P365" i="2" s="1"/>
  <c r="M365" i="2"/>
  <c r="O365" i="2" s="1"/>
  <c r="L365" i="2"/>
  <c r="K365" i="2"/>
  <c r="L364" i="2"/>
  <c r="N364" i="2" s="1"/>
  <c r="P364" i="2" s="1"/>
  <c r="K364" i="2"/>
  <c r="M364" i="2" s="1"/>
  <c r="O364" i="2" s="1"/>
  <c r="L363" i="2"/>
  <c r="N363" i="2" s="1"/>
  <c r="P363" i="2" s="1"/>
  <c r="K363" i="2"/>
  <c r="M363" i="2" s="1"/>
  <c r="O363" i="2" s="1"/>
  <c r="L362" i="2"/>
  <c r="N362" i="2" s="1"/>
  <c r="P362" i="2" s="1"/>
  <c r="K362" i="2"/>
  <c r="M362" i="2" s="1"/>
  <c r="O362" i="2" s="1"/>
  <c r="L361" i="2"/>
  <c r="N361" i="2" s="1"/>
  <c r="P361" i="2" s="1"/>
  <c r="K361" i="2"/>
  <c r="M361" i="2" s="1"/>
  <c r="O361" i="2" s="1"/>
  <c r="L360" i="2"/>
  <c r="N360" i="2" s="1"/>
  <c r="P360" i="2" s="1"/>
  <c r="K360" i="2"/>
  <c r="M360" i="2" s="1"/>
  <c r="O360" i="2" s="1"/>
  <c r="L359" i="2"/>
  <c r="N359" i="2" s="1"/>
  <c r="P359" i="2" s="1"/>
  <c r="K359" i="2"/>
  <c r="M359" i="2" s="1"/>
  <c r="O359" i="2" s="1"/>
  <c r="L352" i="2"/>
  <c r="N352" i="2" s="1"/>
  <c r="P352" i="2" s="1"/>
  <c r="K352" i="2"/>
  <c r="M352" i="2" s="1"/>
  <c r="O352" i="2" s="1"/>
  <c r="L351" i="2"/>
  <c r="N351" i="2" s="1"/>
  <c r="P351" i="2" s="1"/>
  <c r="K351" i="2"/>
  <c r="M351" i="2" s="1"/>
  <c r="O351" i="2" s="1"/>
  <c r="L350" i="2"/>
  <c r="N350" i="2" s="1"/>
  <c r="P350" i="2" s="1"/>
  <c r="K350" i="2"/>
  <c r="M350" i="2" s="1"/>
  <c r="O350" i="2" s="1"/>
  <c r="L349" i="2"/>
  <c r="N349" i="2" s="1"/>
  <c r="P349" i="2" s="1"/>
  <c r="K349" i="2"/>
  <c r="M349" i="2" s="1"/>
  <c r="O349" i="2" s="1"/>
  <c r="L348" i="2"/>
  <c r="N348" i="2" s="1"/>
  <c r="P348" i="2" s="1"/>
  <c r="K348" i="2"/>
  <c r="M348" i="2" s="1"/>
  <c r="O348" i="2" s="1"/>
  <c r="N347" i="2"/>
  <c r="P347" i="2" s="1"/>
  <c r="L347" i="2"/>
  <c r="K347" i="2"/>
  <c r="M347" i="2" s="1"/>
  <c r="O347" i="2" s="1"/>
  <c r="M346" i="2"/>
  <c r="O346" i="2" s="1"/>
  <c r="L346" i="2"/>
  <c r="N346" i="2" s="1"/>
  <c r="P346" i="2" s="1"/>
  <c r="K346" i="2"/>
  <c r="L345" i="2"/>
  <c r="N345" i="2" s="1"/>
  <c r="P345" i="2" s="1"/>
  <c r="K345" i="2"/>
  <c r="M345" i="2" s="1"/>
  <c r="O345" i="2" s="1"/>
  <c r="L344" i="2"/>
  <c r="N344" i="2" s="1"/>
  <c r="P344" i="2" s="1"/>
  <c r="K344" i="2"/>
  <c r="M344" i="2" s="1"/>
  <c r="O344" i="2" s="1"/>
  <c r="N343" i="2"/>
  <c r="P343" i="2" s="1"/>
  <c r="L343" i="2"/>
  <c r="K343" i="2"/>
  <c r="M343" i="2" s="1"/>
  <c r="O343" i="2" s="1"/>
  <c r="L342" i="2"/>
  <c r="N342" i="2" s="1"/>
  <c r="P342" i="2" s="1"/>
  <c r="K342" i="2"/>
  <c r="M342" i="2" s="1"/>
  <c r="O342" i="2" s="1"/>
  <c r="L335" i="2"/>
  <c r="N335" i="2" s="1"/>
  <c r="P335" i="2" s="1"/>
  <c r="K335" i="2"/>
  <c r="M335" i="2" s="1"/>
  <c r="O335" i="2" s="1"/>
  <c r="L334" i="2"/>
  <c r="N334" i="2" s="1"/>
  <c r="P334" i="2" s="1"/>
  <c r="K334" i="2"/>
  <c r="M334" i="2" s="1"/>
  <c r="O334" i="2" s="1"/>
  <c r="M333" i="2"/>
  <c r="O333" i="2" s="1"/>
  <c r="L333" i="2"/>
  <c r="N333" i="2" s="1"/>
  <c r="P333" i="2" s="1"/>
  <c r="K333" i="2"/>
  <c r="N332" i="2"/>
  <c r="P332" i="2" s="1"/>
  <c r="M332" i="2"/>
  <c r="O332" i="2" s="1"/>
  <c r="L332" i="2"/>
  <c r="K332" i="2"/>
  <c r="L331" i="2"/>
  <c r="N331" i="2" s="1"/>
  <c r="P331" i="2" s="1"/>
  <c r="K331" i="2"/>
  <c r="M331" i="2" s="1"/>
  <c r="O331" i="2" s="1"/>
  <c r="L318" i="2"/>
  <c r="N318" i="2" s="1"/>
  <c r="P318" i="2" s="1"/>
  <c r="K318" i="2"/>
  <c r="M318" i="2" s="1"/>
  <c r="O318" i="2" s="1"/>
  <c r="N317" i="2"/>
  <c r="P317" i="2" s="1"/>
  <c r="L317" i="2"/>
  <c r="K317" i="2"/>
  <c r="M317" i="2" s="1"/>
  <c r="O317" i="2" s="1"/>
  <c r="M316" i="2"/>
  <c r="O316" i="2" s="1"/>
  <c r="L316" i="2"/>
  <c r="N316" i="2" s="1"/>
  <c r="P316" i="2" s="1"/>
  <c r="K316" i="2"/>
  <c r="N315" i="2"/>
  <c r="P315" i="2" s="1"/>
  <c r="L315" i="2"/>
  <c r="K315" i="2"/>
  <c r="M315" i="2" s="1"/>
  <c r="O315" i="2" s="1"/>
  <c r="L300" i="2"/>
  <c r="N300" i="2" s="1"/>
  <c r="P300" i="2" s="1"/>
  <c r="K300" i="2"/>
  <c r="M300" i="2" s="1"/>
  <c r="O300" i="2" s="1"/>
  <c r="L299" i="2"/>
  <c r="N299" i="2" s="1"/>
  <c r="P299" i="2" s="1"/>
  <c r="K299" i="2"/>
  <c r="M299" i="2" s="1"/>
  <c r="O299" i="2" s="1"/>
  <c r="L292" i="2"/>
  <c r="N292" i="2" s="1"/>
  <c r="P292" i="2" s="1"/>
  <c r="K292" i="2"/>
  <c r="M292" i="2" s="1"/>
  <c r="O292" i="2" s="1"/>
  <c r="L291" i="2"/>
  <c r="N291" i="2" s="1"/>
  <c r="P291" i="2" s="1"/>
  <c r="K291" i="2"/>
  <c r="M291" i="2" s="1"/>
  <c r="O291" i="2" s="1"/>
  <c r="L290" i="2"/>
  <c r="N290" i="2" s="1"/>
  <c r="P290" i="2" s="1"/>
  <c r="K290" i="2"/>
  <c r="M290" i="2" s="1"/>
  <c r="O290" i="2" s="1"/>
  <c r="L289" i="2"/>
  <c r="N289" i="2" s="1"/>
  <c r="P289" i="2" s="1"/>
  <c r="K289" i="2"/>
  <c r="M289" i="2" s="1"/>
  <c r="O289" i="2" s="1"/>
  <c r="L276" i="2"/>
  <c r="N276" i="2" s="1"/>
  <c r="P276" i="2" s="1"/>
  <c r="K276" i="2"/>
  <c r="M276" i="2" s="1"/>
  <c r="O276" i="2" s="1"/>
  <c r="L275" i="2"/>
  <c r="N275" i="2" s="1"/>
  <c r="P275" i="2" s="1"/>
  <c r="K275" i="2"/>
  <c r="M275" i="2" s="1"/>
  <c r="O275" i="2" s="1"/>
  <c r="N274" i="2"/>
  <c r="P274" i="2" s="1"/>
  <c r="M274" i="2"/>
  <c r="O274" i="2" s="1"/>
  <c r="L274" i="2"/>
  <c r="K274" i="2"/>
  <c r="L270" i="2"/>
  <c r="N270" i="2" s="1"/>
  <c r="P270" i="2" s="1"/>
  <c r="K270" i="2"/>
  <c r="M270" i="2" s="1"/>
  <c r="O270" i="2" s="1"/>
  <c r="L269" i="2"/>
  <c r="N269" i="2" s="1"/>
  <c r="P269" i="2" s="1"/>
  <c r="K269" i="2"/>
  <c r="M269" i="2" s="1"/>
  <c r="O269" i="2" s="1"/>
  <c r="N268" i="2"/>
  <c r="P268" i="2" s="1"/>
  <c r="M268" i="2"/>
  <c r="O268" i="2" s="1"/>
  <c r="L268" i="2"/>
  <c r="K268" i="2"/>
  <c r="L260" i="2"/>
  <c r="N260" i="2" s="1"/>
  <c r="P260" i="2" s="1"/>
  <c r="K260" i="2"/>
  <c r="M260" i="2" s="1"/>
  <c r="O260" i="2" s="1"/>
  <c r="L259" i="2"/>
  <c r="N259" i="2" s="1"/>
  <c r="P259" i="2" s="1"/>
  <c r="K259" i="2"/>
  <c r="M259" i="2" s="1"/>
  <c r="O259" i="2" s="1"/>
  <c r="L254" i="2"/>
  <c r="N254" i="2" s="1"/>
  <c r="P254" i="2" s="1"/>
  <c r="K254" i="2"/>
  <c r="M254" i="2" s="1"/>
  <c r="O254" i="2" s="1"/>
  <c r="L253" i="2"/>
  <c r="N253" i="2" s="1"/>
  <c r="P253" i="2" s="1"/>
  <c r="K253" i="2"/>
  <c r="M253" i="2" s="1"/>
  <c r="O253" i="2" s="1"/>
  <c r="N252" i="2"/>
  <c r="P252" i="2" s="1"/>
  <c r="L252" i="2"/>
  <c r="K252" i="2"/>
  <c r="M252" i="2" s="1"/>
  <c r="O252" i="2" s="1"/>
  <c r="L251" i="2"/>
  <c r="N251" i="2" s="1"/>
  <c r="P251" i="2" s="1"/>
  <c r="K251" i="2"/>
  <c r="M251" i="2" s="1"/>
  <c r="O251" i="2" s="1"/>
  <c r="L250" i="2"/>
  <c r="N250" i="2" s="1"/>
  <c r="P250" i="2" s="1"/>
  <c r="K250" i="2"/>
  <c r="M250" i="2" s="1"/>
  <c r="O250" i="2" s="1"/>
  <c r="L246" i="2"/>
  <c r="N246" i="2" s="1"/>
  <c r="P246" i="2" s="1"/>
  <c r="K246" i="2"/>
  <c r="M246" i="2" s="1"/>
  <c r="O246" i="2" s="1"/>
  <c r="L239" i="2"/>
  <c r="N239" i="2" s="1"/>
  <c r="P239" i="2" s="1"/>
  <c r="K239" i="2"/>
  <c r="M239" i="2" s="1"/>
  <c r="O239" i="2" s="1"/>
  <c r="L238" i="2"/>
  <c r="N238" i="2" s="1"/>
  <c r="P238" i="2" s="1"/>
  <c r="K238" i="2"/>
  <c r="M238" i="2" s="1"/>
  <c r="O238" i="2" s="1"/>
  <c r="M231" i="2"/>
  <c r="O231" i="2" s="1"/>
  <c r="L231" i="2"/>
  <c r="N231" i="2" s="1"/>
  <c r="P231" i="2" s="1"/>
  <c r="K231" i="2"/>
  <c r="L230" i="2"/>
  <c r="N230" i="2" s="1"/>
  <c r="P230" i="2" s="1"/>
  <c r="K230" i="2"/>
  <c r="M230" i="2" s="1"/>
  <c r="O230" i="2" s="1"/>
  <c r="L229" i="2"/>
  <c r="N229" i="2" s="1"/>
  <c r="P229" i="2" s="1"/>
  <c r="K229" i="2"/>
  <c r="M229" i="2" s="1"/>
  <c r="O229" i="2" s="1"/>
  <c r="L228" i="2"/>
  <c r="N228" i="2" s="1"/>
  <c r="P228" i="2" s="1"/>
  <c r="K228" i="2"/>
  <c r="M228" i="2" s="1"/>
  <c r="O228" i="2" s="1"/>
  <c r="M227" i="2"/>
  <c r="O227" i="2" s="1"/>
  <c r="L227" i="2"/>
  <c r="N227" i="2" s="1"/>
  <c r="P227" i="2" s="1"/>
  <c r="K227" i="2"/>
  <c r="L226" i="2"/>
  <c r="N226" i="2" s="1"/>
  <c r="P226" i="2" s="1"/>
  <c r="K226" i="2"/>
  <c r="M226" i="2" s="1"/>
  <c r="O226" i="2" s="1"/>
  <c r="L218" i="2"/>
  <c r="N218" i="2" s="1"/>
  <c r="P218" i="2" s="1"/>
  <c r="K218" i="2"/>
  <c r="K219" i="2" s="1"/>
  <c r="L213" i="2"/>
  <c r="N213" i="2" s="1"/>
  <c r="P213" i="2" s="1"/>
  <c r="K213" i="2"/>
  <c r="M213" i="2" s="1"/>
  <c r="O213" i="2" s="1"/>
  <c r="L207" i="2"/>
  <c r="N207" i="2" s="1"/>
  <c r="P207" i="2" s="1"/>
  <c r="K207" i="2"/>
  <c r="M207" i="2" s="1"/>
  <c r="O207" i="2" s="1"/>
  <c r="L187" i="2"/>
  <c r="N187" i="2" s="1"/>
  <c r="P187" i="2" s="1"/>
  <c r="K187" i="2"/>
  <c r="M187" i="2" s="1"/>
  <c r="O187" i="2" s="1"/>
  <c r="L150" i="2"/>
  <c r="N150" i="2" s="1"/>
  <c r="P150" i="2" s="1"/>
  <c r="K150" i="2"/>
  <c r="M150" i="2" s="1"/>
  <c r="O150" i="2" s="1"/>
  <c r="L47" i="2"/>
  <c r="N47" i="2" s="1"/>
  <c r="P47" i="2" s="1"/>
  <c r="K47" i="2"/>
  <c r="M47" i="2" s="1"/>
  <c r="O47" i="2" s="1"/>
  <c r="L35" i="2"/>
  <c r="N35" i="2" s="1"/>
  <c r="P35" i="2" s="1"/>
  <c r="K35" i="2"/>
  <c r="M35" i="2" s="1"/>
  <c r="O35" i="2" s="1"/>
  <c r="L122" i="2"/>
  <c r="N122" i="2" s="1"/>
  <c r="P122" i="2" s="1"/>
  <c r="K122" i="2"/>
  <c r="M122" i="2" s="1"/>
  <c r="O122" i="2" s="1"/>
  <c r="L92" i="2"/>
  <c r="N92" i="2" s="1"/>
  <c r="P92" i="2" s="1"/>
  <c r="K92" i="2"/>
  <c r="M92" i="2" s="1"/>
  <c r="O92" i="2" s="1"/>
  <c r="I78" i="2"/>
  <c r="J78" i="2"/>
  <c r="L43" i="2"/>
  <c r="N43" i="2" s="1"/>
  <c r="P43" i="2" s="1"/>
  <c r="K43" i="2"/>
  <c r="M43" i="2" s="1"/>
  <c r="O43" i="2" s="1"/>
  <c r="L323" i="2"/>
  <c r="N323" i="2" s="1"/>
  <c r="P323" i="2" s="1"/>
  <c r="K323" i="2"/>
  <c r="M323" i="2" s="1"/>
  <c r="O323" i="2" s="1"/>
  <c r="L305" i="2"/>
  <c r="N305" i="2" s="1"/>
  <c r="P305" i="2" s="1"/>
  <c r="K305" i="2"/>
  <c r="M305" i="2" s="1"/>
  <c r="O305" i="2" s="1"/>
  <c r="L271" i="2"/>
  <c r="N271" i="2" s="1"/>
  <c r="P271" i="2" s="1"/>
  <c r="K271" i="2"/>
  <c r="M271" i="2" s="1"/>
  <c r="O271" i="2" s="1"/>
  <c r="L261" i="2"/>
  <c r="N261" i="2" s="1"/>
  <c r="P261" i="2" s="1"/>
  <c r="K261" i="2"/>
  <c r="M261" i="2" s="1"/>
  <c r="O261" i="2" s="1"/>
  <c r="L247" i="2"/>
  <c r="N247" i="2" s="1"/>
  <c r="P247" i="2" s="1"/>
  <c r="K247" i="2"/>
  <c r="M247" i="2" s="1"/>
  <c r="O247" i="2" s="1"/>
  <c r="J441" i="2"/>
  <c r="L425" i="2"/>
  <c r="J425" i="2"/>
  <c r="L419" i="2"/>
  <c r="J419" i="2"/>
  <c r="J416" i="2"/>
  <c r="J413" i="2"/>
  <c r="J410" i="2"/>
  <c r="L407" i="2"/>
  <c r="J407" i="2"/>
  <c r="J404" i="2"/>
  <c r="J399" i="2"/>
  <c r="J394" i="2"/>
  <c r="J391" i="2"/>
  <c r="J384" i="2"/>
  <c r="J381" i="2"/>
  <c r="J357" i="2"/>
  <c r="J354" i="2"/>
  <c r="J340" i="2"/>
  <c r="J337" i="2"/>
  <c r="J329" i="2"/>
  <c r="J326" i="2"/>
  <c r="L324" i="2"/>
  <c r="J324" i="2"/>
  <c r="J321" i="2"/>
  <c r="J320" i="2"/>
  <c r="J313" i="2"/>
  <c r="J307" i="2"/>
  <c r="J306" i="2"/>
  <c r="J297" i="2"/>
  <c r="J294" i="2"/>
  <c r="J287" i="2"/>
  <c r="J281" i="2"/>
  <c r="L280" i="2"/>
  <c r="J280" i="2"/>
  <c r="J272" i="2"/>
  <c r="J266" i="2"/>
  <c r="J263" i="2"/>
  <c r="J257" i="2"/>
  <c r="J248" i="2"/>
  <c r="J244" i="2"/>
  <c r="J241" i="2"/>
  <c r="J236" i="2"/>
  <c r="J233" i="2"/>
  <c r="J224" i="2"/>
  <c r="J221" i="2"/>
  <c r="J219" i="2"/>
  <c r="J216" i="2"/>
  <c r="J215" i="2"/>
  <c r="J211" i="2"/>
  <c r="J205" i="2"/>
  <c r="J194" i="2"/>
  <c r="J189" i="2"/>
  <c r="J185" i="2"/>
  <c r="J181" i="2"/>
  <c r="J172" i="2"/>
  <c r="J167" i="2"/>
  <c r="J166" i="2"/>
  <c r="J161" i="2"/>
  <c r="J156" i="2"/>
  <c r="J153" i="2"/>
  <c r="J151" i="2"/>
  <c r="J148" i="2"/>
  <c r="J144" i="2"/>
  <c r="J139" i="2"/>
  <c r="J134" i="2"/>
  <c r="J133" i="2"/>
  <c r="J128" i="2"/>
  <c r="J124" i="2"/>
  <c r="J123" i="2"/>
  <c r="J117" i="2"/>
  <c r="J112" i="2"/>
  <c r="J109" i="2"/>
  <c r="J95" i="2"/>
  <c r="J93" i="2"/>
  <c r="J90" i="2"/>
  <c r="J89" i="2"/>
  <c r="J85" i="2"/>
  <c r="J72" i="2"/>
  <c r="J69" i="2"/>
  <c r="J62" i="2"/>
  <c r="J49" i="2"/>
  <c r="J45" i="2"/>
  <c r="J44" i="2"/>
  <c r="J39" i="2"/>
  <c r="J38" i="2"/>
  <c r="J36" i="2"/>
  <c r="J33" i="2"/>
  <c r="J32" i="2"/>
  <c r="L30" i="2"/>
  <c r="J30" i="2"/>
  <c r="J27" i="2"/>
  <c r="J23" i="2"/>
  <c r="J12" i="2"/>
  <c r="I441" i="2"/>
  <c r="K419" i="2"/>
  <c r="I419" i="2"/>
  <c r="I416" i="2"/>
  <c r="I413" i="2"/>
  <c r="I410" i="2"/>
  <c r="K407" i="2"/>
  <c r="I407" i="2"/>
  <c r="I404" i="2"/>
  <c r="I399" i="2"/>
  <c r="I394" i="2"/>
  <c r="I391" i="2"/>
  <c r="I384" i="2"/>
  <c r="I381" i="2"/>
  <c r="I357" i="2"/>
  <c r="I354" i="2"/>
  <c r="I340" i="2"/>
  <c r="I337" i="2"/>
  <c r="I329" i="2"/>
  <c r="I326" i="2"/>
  <c r="K324" i="2"/>
  <c r="I324" i="2"/>
  <c r="I321" i="2"/>
  <c r="I320" i="2"/>
  <c r="I313" i="2"/>
  <c r="I307" i="2"/>
  <c r="K306" i="2"/>
  <c r="I306" i="2"/>
  <c r="I297" i="2"/>
  <c r="I294" i="2"/>
  <c r="I287" i="2"/>
  <c r="I281" i="2"/>
  <c r="K280" i="2"/>
  <c r="I280" i="2"/>
  <c r="I272" i="2"/>
  <c r="I266" i="2"/>
  <c r="I263" i="2"/>
  <c r="I257" i="2"/>
  <c r="I248" i="2"/>
  <c r="I244" i="2"/>
  <c r="I241" i="2"/>
  <c r="I236" i="2"/>
  <c r="I233" i="2"/>
  <c r="I224" i="2"/>
  <c r="I221" i="2"/>
  <c r="I219" i="2"/>
  <c r="I216" i="2"/>
  <c r="I215" i="2"/>
  <c r="I211" i="2"/>
  <c r="I205" i="2"/>
  <c r="I194" i="2"/>
  <c r="I189" i="2"/>
  <c r="I185" i="2"/>
  <c r="I181" i="2"/>
  <c r="I172" i="2"/>
  <c r="I167" i="2"/>
  <c r="I166" i="2"/>
  <c r="I161" i="2"/>
  <c r="I156" i="2"/>
  <c r="I153" i="2"/>
  <c r="K151" i="2"/>
  <c r="I151" i="2"/>
  <c r="I148" i="2"/>
  <c r="I144" i="2"/>
  <c r="I139" i="2"/>
  <c r="I134" i="2"/>
  <c r="I133" i="2"/>
  <c r="I128" i="2"/>
  <c r="I124" i="2"/>
  <c r="I123" i="2"/>
  <c r="I117" i="2"/>
  <c r="I112" i="2"/>
  <c r="I109" i="2"/>
  <c r="I95" i="2"/>
  <c r="K93" i="2"/>
  <c r="I93" i="2"/>
  <c r="I90" i="2"/>
  <c r="I89" i="2"/>
  <c r="I85" i="2"/>
  <c r="I72" i="2"/>
  <c r="I69" i="2"/>
  <c r="I62" i="2"/>
  <c r="I49" i="2"/>
  <c r="I45" i="2"/>
  <c r="K44" i="2"/>
  <c r="I44" i="2"/>
  <c r="I39" i="2"/>
  <c r="I38" i="2"/>
  <c r="I36" i="2"/>
  <c r="I33" i="2"/>
  <c r="I32" i="2"/>
  <c r="K30" i="2"/>
  <c r="I30" i="2"/>
  <c r="I27" i="2"/>
  <c r="I23" i="2"/>
  <c r="I12" i="2"/>
  <c r="I428" i="2" l="1"/>
  <c r="K436" i="2"/>
  <c r="M436" i="2" s="1"/>
  <c r="O436" i="2" s="1"/>
  <c r="O434" i="2" s="1"/>
  <c r="L436" i="2"/>
  <c r="N436" i="2" s="1"/>
  <c r="P436" i="2" s="1"/>
  <c r="P434" i="2" s="1"/>
  <c r="K430" i="2"/>
  <c r="K412" i="2"/>
  <c r="L430" i="2"/>
  <c r="L412" i="2"/>
  <c r="J431" i="2"/>
  <c r="K36" i="2"/>
  <c r="L36" i="2"/>
  <c r="L151" i="2"/>
  <c r="L306" i="2"/>
  <c r="K123" i="2"/>
  <c r="L123" i="2"/>
  <c r="L219" i="2"/>
  <c r="M218" i="2"/>
  <c r="O218" i="2" s="1"/>
  <c r="K425" i="2"/>
  <c r="J437" i="2"/>
  <c r="I434" i="2"/>
  <c r="I437" i="2"/>
  <c r="J434" i="2"/>
  <c r="I431" i="2"/>
  <c r="I425" i="2"/>
  <c r="L93" i="2"/>
  <c r="L44" i="2"/>
  <c r="N412" i="2" l="1"/>
  <c r="P412" i="2" s="1"/>
  <c r="P410" i="2" s="1"/>
  <c r="L413" i="2"/>
  <c r="N430" i="2"/>
  <c r="P430" i="2" s="1"/>
  <c r="L431" i="2"/>
  <c r="M412" i="2"/>
  <c r="O412" i="2" s="1"/>
  <c r="O410" i="2" s="1"/>
  <c r="K413" i="2"/>
  <c r="M430" i="2"/>
  <c r="O430" i="2" s="1"/>
  <c r="K431" i="2"/>
  <c r="L208" i="2"/>
  <c r="N208" i="2" s="1"/>
  <c r="P208" i="2" s="1"/>
  <c r="L188" i="2"/>
  <c r="N188" i="2" s="1"/>
  <c r="P188" i="2" s="1"/>
  <c r="L147" i="2"/>
  <c r="N147" i="2" s="1"/>
  <c r="P147" i="2" s="1"/>
  <c r="L146" i="2"/>
  <c r="N146" i="2" s="1"/>
  <c r="P146" i="2" s="1"/>
  <c r="L127" i="2"/>
  <c r="N127" i="2" s="1"/>
  <c r="L126" i="2"/>
  <c r="N126" i="2" s="1"/>
  <c r="P126" i="2" s="1"/>
  <c r="L107" i="2"/>
  <c r="N107" i="2" s="1"/>
  <c r="P107" i="2" s="1"/>
  <c r="L106" i="2"/>
  <c r="N106" i="2" s="1"/>
  <c r="P106" i="2" s="1"/>
  <c r="H106" i="2"/>
  <c r="K87" i="2"/>
  <c r="M87" i="2" s="1"/>
  <c r="O87" i="2" s="1"/>
  <c r="L81" i="2"/>
  <c r="N81" i="2" s="1"/>
  <c r="P81" i="2" s="1"/>
  <c r="L80" i="2"/>
  <c r="N80" i="2" s="1"/>
  <c r="P80" i="2" s="1"/>
  <c r="L52" i="2"/>
  <c r="N52" i="2" s="1"/>
  <c r="P52" i="2" s="1"/>
  <c r="L51" i="2"/>
  <c r="N51" i="2" s="1"/>
  <c r="P51" i="2" s="1"/>
  <c r="L398" i="2"/>
  <c r="L390" i="2"/>
  <c r="K380" i="2"/>
  <c r="J104" i="2" l="1"/>
  <c r="J102" i="2" s="1"/>
  <c r="I104" i="2"/>
  <c r="I102" i="2" s="1"/>
  <c r="K106" i="2"/>
  <c r="M106" i="2" s="1"/>
  <c r="O106" i="2" s="1"/>
  <c r="N398" i="2"/>
  <c r="P398" i="2" s="1"/>
  <c r="L399" i="2"/>
  <c r="P127" i="2"/>
  <c r="P124" i="2" s="1"/>
  <c r="N124" i="2"/>
  <c r="N390" i="2"/>
  <c r="P390" i="2" s="1"/>
  <c r="L391" i="2"/>
  <c r="M380" i="2"/>
  <c r="O380" i="2" s="1"/>
  <c r="K381" i="2"/>
  <c r="K208" i="2"/>
  <c r="M208" i="2" s="1"/>
  <c r="O208" i="2" s="1"/>
  <c r="K188" i="2"/>
  <c r="M188" i="2" s="1"/>
  <c r="O188" i="2" s="1"/>
  <c r="K147" i="2"/>
  <c r="M147" i="2" s="1"/>
  <c r="O147" i="2" s="1"/>
  <c r="K146" i="2"/>
  <c r="M146" i="2" s="1"/>
  <c r="O146" i="2" s="1"/>
  <c r="K127" i="2"/>
  <c r="M127" i="2" s="1"/>
  <c r="K126" i="2"/>
  <c r="M126" i="2" s="1"/>
  <c r="O126" i="2" s="1"/>
  <c r="K107" i="2"/>
  <c r="M107" i="2" s="1"/>
  <c r="O107" i="2" s="1"/>
  <c r="L87" i="2"/>
  <c r="N87" i="2" s="1"/>
  <c r="P87" i="2" s="1"/>
  <c r="K80" i="2"/>
  <c r="M80" i="2" s="1"/>
  <c r="O80" i="2" s="1"/>
  <c r="K81" i="2"/>
  <c r="M81" i="2" s="1"/>
  <c r="O81" i="2" s="1"/>
  <c r="K52" i="2"/>
  <c r="M52" i="2" s="1"/>
  <c r="O52" i="2" s="1"/>
  <c r="K51" i="2"/>
  <c r="M51" i="2" s="1"/>
  <c r="O51" i="2" s="1"/>
  <c r="K398" i="2"/>
  <c r="K390" i="2"/>
  <c r="L380" i="2"/>
  <c r="L353" i="2"/>
  <c r="L336" i="2"/>
  <c r="L325" i="2"/>
  <c r="L319" i="2"/>
  <c r="H301" i="2"/>
  <c r="L293" i="2"/>
  <c r="K262" i="2"/>
  <c r="K240" i="2"/>
  <c r="L232" i="2"/>
  <c r="L220" i="2"/>
  <c r="L214" i="2"/>
  <c r="H199" i="2"/>
  <c r="K193" i="2"/>
  <c r="H177" i="2"/>
  <c r="K177" i="2" s="1"/>
  <c r="M177" i="2" s="1"/>
  <c r="O177" i="2" s="1"/>
  <c r="L171" i="2"/>
  <c r="K165" i="2"/>
  <c r="H159" i="2"/>
  <c r="K152" i="2"/>
  <c r="L138" i="2"/>
  <c r="K132" i="2"/>
  <c r="L116" i="2"/>
  <c r="K108" i="2"/>
  <c r="H100" i="2"/>
  <c r="L94" i="2"/>
  <c r="K88" i="2"/>
  <c r="L82" i="2"/>
  <c r="L68" i="2"/>
  <c r="L37" i="2"/>
  <c r="L31" i="2"/>
  <c r="K31" i="2"/>
  <c r="L301" i="2" l="1"/>
  <c r="J302" i="2"/>
  <c r="I302" i="2"/>
  <c r="K159" i="2"/>
  <c r="M159" i="2" s="1"/>
  <c r="O159" i="2" s="1"/>
  <c r="J154" i="2"/>
  <c r="I154" i="2"/>
  <c r="K199" i="2"/>
  <c r="I195" i="2"/>
  <c r="J200" i="2"/>
  <c r="J195" i="2"/>
  <c r="I200" i="2"/>
  <c r="K100" i="2"/>
  <c r="M100" i="2" s="1"/>
  <c r="O100" i="2" s="1"/>
  <c r="I96" i="2"/>
  <c r="J96" i="2"/>
  <c r="M398" i="2"/>
  <c r="O398" i="2" s="1"/>
  <c r="K399" i="2"/>
  <c r="K32" i="2"/>
  <c r="L32" i="2"/>
  <c r="L25" i="2"/>
  <c r="N293" i="2"/>
  <c r="P293" i="2" s="1"/>
  <c r="L294" i="2"/>
  <c r="N68" i="2"/>
  <c r="P68" i="2" s="1"/>
  <c r="L69" i="2"/>
  <c r="N94" i="2"/>
  <c r="P94" i="2" s="1"/>
  <c r="L95" i="2"/>
  <c r="N353" i="2"/>
  <c r="P353" i="2" s="1"/>
  <c r="L354" i="2"/>
  <c r="M108" i="2"/>
  <c r="O108" i="2" s="1"/>
  <c r="K109" i="2"/>
  <c r="N325" i="2"/>
  <c r="P325" i="2" s="1"/>
  <c r="L326" i="2"/>
  <c r="M193" i="2"/>
  <c r="O193" i="2" s="1"/>
  <c r="K194" i="2"/>
  <c r="O127" i="2"/>
  <c r="O124" i="2" s="1"/>
  <c r="M124" i="2"/>
  <c r="M88" i="2"/>
  <c r="O88" i="2" s="1"/>
  <c r="K89" i="2"/>
  <c r="N232" i="2"/>
  <c r="P232" i="2" s="1"/>
  <c r="L233" i="2"/>
  <c r="N82" i="2"/>
  <c r="L78" i="2"/>
  <c r="N116" i="2"/>
  <c r="P116" i="2" s="1"/>
  <c r="L117" i="2"/>
  <c r="N37" i="2"/>
  <c r="P37" i="2" s="1"/>
  <c r="L38" i="2"/>
  <c r="N31" i="2"/>
  <c r="M31" i="2"/>
  <c r="N138" i="2"/>
  <c r="P138" i="2" s="1"/>
  <c r="L139" i="2"/>
  <c r="M152" i="2"/>
  <c r="O152" i="2" s="1"/>
  <c r="K153" i="2"/>
  <c r="M165" i="2"/>
  <c r="O165" i="2" s="1"/>
  <c r="K166" i="2"/>
  <c r="M390" i="2"/>
  <c r="O390" i="2" s="1"/>
  <c r="K391" i="2"/>
  <c r="M132" i="2"/>
  <c r="O132" i="2" s="1"/>
  <c r="K133" i="2"/>
  <c r="N319" i="2"/>
  <c r="P319" i="2" s="1"/>
  <c r="L320" i="2"/>
  <c r="N336" i="2"/>
  <c r="P336" i="2" s="1"/>
  <c r="L337" i="2"/>
  <c r="N380" i="2"/>
  <c r="P380" i="2" s="1"/>
  <c r="L381" i="2"/>
  <c r="M262" i="2"/>
  <c r="O262" i="2" s="1"/>
  <c r="K263" i="2"/>
  <c r="M240" i="2"/>
  <c r="O240" i="2" s="1"/>
  <c r="K241" i="2"/>
  <c r="N220" i="2"/>
  <c r="P220" i="2" s="1"/>
  <c r="L221" i="2"/>
  <c r="N214" i="2"/>
  <c r="P214" i="2" s="1"/>
  <c r="L215" i="2"/>
  <c r="N171" i="2"/>
  <c r="P171" i="2" s="1"/>
  <c r="L172" i="2"/>
  <c r="K353" i="2"/>
  <c r="K336" i="2"/>
  <c r="K325" i="2"/>
  <c r="K319" i="2"/>
  <c r="K301" i="2"/>
  <c r="K293" i="2"/>
  <c r="L262" i="2"/>
  <c r="L240" i="2"/>
  <c r="K232" i="2"/>
  <c r="K220" i="2"/>
  <c r="K214" i="2"/>
  <c r="L199" i="2"/>
  <c r="L193" i="2"/>
  <c r="L177" i="2"/>
  <c r="N177" i="2" s="1"/>
  <c r="P177" i="2" s="1"/>
  <c r="K171" i="2"/>
  <c r="L165" i="2"/>
  <c r="L159" i="2"/>
  <c r="N159" i="2" s="1"/>
  <c r="P159" i="2" s="1"/>
  <c r="L152" i="2"/>
  <c r="K138" i="2"/>
  <c r="L132" i="2"/>
  <c r="K116" i="2"/>
  <c r="L108" i="2"/>
  <c r="L100" i="2"/>
  <c r="N100" i="2" s="1"/>
  <c r="P100" i="2" s="1"/>
  <c r="K94" i="2"/>
  <c r="L88" i="2"/>
  <c r="K82" i="2"/>
  <c r="K68" i="2"/>
  <c r="K37" i="2"/>
  <c r="K25" i="2" s="1"/>
  <c r="K26" i="2" s="1"/>
  <c r="M199" i="2" l="1"/>
  <c r="O199" i="2" s="1"/>
  <c r="K200" i="2"/>
  <c r="M301" i="2"/>
  <c r="O301" i="2" s="1"/>
  <c r="K302" i="2"/>
  <c r="N199" i="2"/>
  <c r="P199" i="2" s="1"/>
  <c r="L200" i="2"/>
  <c r="N301" i="2"/>
  <c r="P301" i="2" s="1"/>
  <c r="L302" i="2"/>
  <c r="P31" i="2"/>
  <c r="P25" i="2" s="1"/>
  <c r="N25" i="2"/>
  <c r="O31" i="2"/>
  <c r="M293" i="2"/>
  <c r="O293" i="2" s="1"/>
  <c r="K294" i="2"/>
  <c r="M68" i="2"/>
  <c r="O68" i="2" s="1"/>
  <c r="K69" i="2"/>
  <c r="M94" i="2"/>
  <c r="O94" i="2" s="1"/>
  <c r="K95" i="2"/>
  <c r="M353" i="2"/>
  <c r="O353" i="2" s="1"/>
  <c r="K354" i="2"/>
  <c r="N108" i="2"/>
  <c r="P108" i="2" s="1"/>
  <c r="L109" i="2"/>
  <c r="M325" i="2"/>
  <c r="O325" i="2" s="1"/>
  <c r="K326" i="2"/>
  <c r="N193" i="2"/>
  <c r="P193" i="2" s="1"/>
  <c r="L194" i="2"/>
  <c r="N88" i="2"/>
  <c r="P88" i="2" s="1"/>
  <c r="L89" i="2"/>
  <c r="M232" i="2"/>
  <c r="O232" i="2" s="1"/>
  <c r="K233" i="2"/>
  <c r="M82" i="2"/>
  <c r="K78" i="2"/>
  <c r="P82" i="2"/>
  <c r="P78" i="2" s="1"/>
  <c r="N78" i="2"/>
  <c r="M116" i="2"/>
  <c r="O116" i="2" s="1"/>
  <c r="K117" i="2"/>
  <c r="M37" i="2"/>
  <c r="O37" i="2" s="1"/>
  <c r="K38" i="2"/>
  <c r="M138" i="2"/>
  <c r="O138" i="2" s="1"/>
  <c r="K139" i="2"/>
  <c r="N152" i="2"/>
  <c r="P152" i="2" s="1"/>
  <c r="L153" i="2"/>
  <c r="N165" i="2"/>
  <c r="P165" i="2" s="1"/>
  <c r="L166" i="2"/>
  <c r="N132" i="2"/>
  <c r="P132" i="2" s="1"/>
  <c r="L133" i="2"/>
  <c r="M319" i="2"/>
  <c r="O319" i="2" s="1"/>
  <c r="K320" i="2"/>
  <c r="M336" i="2"/>
  <c r="O336" i="2" s="1"/>
  <c r="K337" i="2"/>
  <c r="N262" i="2"/>
  <c r="P262" i="2" s="1"/>
  <c r="L263" i="2"/>
  <c r="N240" i="2"/>
  <c r="P240" i="2" s="1"/>
  <c r="L241" i="2"/>
  <c r="M220" i="2"/>
  <c r="O220" i="2" s="1"/>
  <c r="K221" i="2"/>
  <c r="M214" i="2"/>
  <c r="O214" i="2" s="1"/>
  <c r="K215" i="2"/>
  <c r="M171" i="2"/>
  <c r="O171" i="2" s="1"/>
  <c r="K172" i="2"/>
  <c r="M25" i="2" l="1"/>
  <c r="O25" i="2"/>
  <c r="O82" i="2"/>
  <c r="O78" i="2" s="1"/>
  <c r="M78" i="2"/>
  <c r="L441" i="2"/>
  <c r="K441" i="2"/>
  <c r="G340" i="2" l="1"/>
  <c r="F329" i="2"/>
  <c r="G266" i="2"/>
  <c r="G257" i="2" l="1"/>
  <c r="G224" i="2"/>
  <c r="G62" i="2"/>
  <c r="G48" i="2"/>
  <c r="G49" i="2"/>
  <c r="G23" i="2"/>
  <c r="I50" i="2" l="1"/>
  <c r="J50" i="2"/>
  <c r="H257" i="2"/>
  <c r="K257" i="2"/>
  <c r="K255" i="2" s="1"/>
  <c r="L257" i="2"/>
  <c r="M257" i="2"/>
  <c r="N257" i="2"/>
  <c r="O257" i="2"/>
  <c r="O255" i="2" s="1"/>
  <c r="P257" i="2"/>
  <c r="P255" i="2" s="1"/>
  <c r="O441" i="2"/>
  <c r="P441" i="2"/>
  <c r="H441" i="2"/>
  <c r="O431" i="2"/>
  <c r="P431" i="2"/>
  <c r="H431" i="2"/>
  <c r="H428" i="2"/>
  <c r="K428" i="2"/>
  <c r="L428" i="2"/>
  <c r="M428" i="2"/>
  <c r="N428" i="2"/>
  <c r="O428" i="2"/>
  <c r="O429" i="2" s="1"/>
  <c r="P428" i="2"/>
  <c r="P429" i="2" s="1"/>
  <c r="O425" i="2"/>
  <c r="P425" i="2"/>
  <c r="H425" i="2"/>
  <c r="O419" i="2"/>
  <c r="P419" i="2"/>
  <c r="H419" i="2"/>
  <c r="O413" i="2"/>
  <c r="P413" i="2"/>
  <c r="H413" i="2"/>
  <c r="O407" i="2"/>
  <c r="P407" i="2"/>
  <c r="H407" i="2"/>
  <c r="O404" i="2"/>
  <c r="P404" i="2"/>
  <c r="H404" i="2"/>
  <c r="O399" i="2"/>
  <c r="P399" i="2"/>
  <c r="H399" i="2"/>
  <c r="O394" i="2"/>
  <c r="O392" i="2" s="1"/>
  <c r="P394" i="2"/>
  <c r="P392" i="2" s="1"/>
  <c r="H394" i="2"/>
  <c r="O391" i="2"/>
  <c r="P391" i="2"/>
  <c r="H391" i="2"/>
  <c r="H384" i="2"/>
  <c r="K384" i="2"/>
  <c r="L384" i="2"/>
  <c r="M384" i="2"/>
  <c r="N384" i="2"/>
  <c r="O384" i="2"/>
  <c r="O382" i="2" s="1"/>
  <c r="P384" i="2"/>
  <c r="P382" i="2" s="1"/>
  <c r="O381" i="2"/>
  <c r="P381" i="2"/>
  <c r="H381" i="2"/>
  <c r="H357" i="2"/>
  <c r="K357" i="2"/>
  <c r="K355" i="2" s="1"/>
  <c r="L357" i="2"/>
  <c r="L355" i="2" s="1"/>
  <c r="M357" i="2"/>
  <c r="N357" i="2"/>
  <c r="N355" i="2" s="1"/>
  <c r="O357" i="2"/>
  <c r="O355" i="2" s="1"/>
  <c r="P357" i="2"/>
  <c r="P355" i="2" s="1"/>
  <c r="O354" i="2"/>
  <c r="P354" i="2"/>
  <c r="H354" i="2"/>
  <c r="H340" i="2"/>
  <c r="K340" i="2"/>
  <c r="L340" i="2"/>
  <c r="M340" i="2"/>
  <c r="N340" i="2"/>
  <c r="O340" i="2"/>
  <c r="O338" i="2" s="1"/>
  <c r="P340" i="2"/>
  <c r="P338" i="2" s="1"/>
  <c r="O337" i="2"/>
  <c r="P337" i="2"/>
  <c r="H337" i="2"/>
  <c r="H329" i="2"/>
  <c r="K329" i="2"/>
  <c r="K327" i="2" s="1"/>
  <c r="L329" i="2"/>
  <c r="L327" i="2" s="1"/>
  <c r="M329" i="2"/>
  <c r="M327" i="2" s="1"/>
  <c r="N329" i="2"/>
  <c r="N327" i="2" s="1"/>
  <c r="O329" i="2"/>
  <c r="P329" i="2"/>
  <c r="P327" i="2" s="1"/>
  <c r="O326" i="2"/>
  <c r="P326" i="2"/>
  <c r="H326" i="2"/>
  <c r="O324" i="2"/>
  <c r="P324" i="2"/>
  <c r="H324" i="2"/>
  <c r="H321" i="2"/>
  <c r="K321" i="2"/>
  <c r="L321" i="2"/>
  <c r="M321" i="2"/>
  <c r="N321" i="2"/>
  <c r="O321" i="2"/>
  <c r="P321" i="2"/>
  <c r="O320" i="2"/>
  <c r="P320" i="2"/>
  <c r="H320" i="2"/>
  <c r="H313" i="2"/>
  <c r="K313" i="2"/>
  <c r="K311" i="2" s="1"/>
  <c r="L313" i="2"/>
  <c r="L311" i="2" s="1"/>
  <c r="M313" i="2"/>
  <c r="M311" i="2" s="1"/>
  <c r="N313" i="2"/>
  <c r="N311" i="2" s="1"/>
  <c r="O313" i="2"/>
  <c r="O311" i="2" s="1"/>
  <c r="P313" i="2"/>
  <c r="H307" i="2"/>
  <c r="K307" i="2"/>
  <c r="K303" i="2" s="1"/>
  <c r="L307" i="2"/>
  <c r="L303" i="2" s="1"/>
  <c r="M307" i="2"/>
  <c r="M303" i="2" s="1"/>
  <c r="N307" i="2"/>
  <c r="O307" i="2"/>
  <c r="O303" i="2" s="1"/>
  <c r="P307" i="2"/>
  <c r="P303" i="2" s="1"/>
  <c r="O306" i="2"/>
  <c r="P306" i="2"/>
  <c r="H306" i="2"/>
  <c r="O302" i="2"/>
  <c r="P302" i="2"/>
  <c r="H302" i="2"/>
  <c r="H297" i="2"/>
  <c r="K297" i="2"/>
  <c r="K298" i="2" s="1"/>
  <c r="L297" i="2"/>
  <c r="M297" i="2"/>
  <c r="N297" i="2"/>
  <c r="O297" i="2"/>
  <c r="O295" i="2" s="1"/>
  <c r="P297" i="2"/>
  <c r="P295" i="2" s="1"/>
  <c r="O294" i="2"/>
  <c r="P294" i="2"/>
  <c r="H294" i="2"/>
  <c r="H287" i="2"/>
  <c r="K287" i="2"/>
  <c r="K285" i="2" s="1"/>
  <c r="L287" i="2"/>
  <c r="L285" i="2" s="1"/>
  <c r="M287" i="2"/>
  <c r="M285" i="2" s="1"/>
  <c r="N287" i="2"/>
  <c r="N285" i="2" s="1"/>
  <c r="O287" i="2"/>
  <c r="O285" i="2" s="1"/>
  <c r="P287" i="2"/>
  <c r="P285" i="2" s="1"/>
  <c r="H281" i="2"/>
  <c r="K281" i="2"/>
  <c r="K277" i="2" s="1"/>
  <c r="L281" i="2"/>
  <c r="L277" i="2" s="1"/>
  <c r="M281" i="2"/>
  <c r="M277" i="2" s="1"/>
  <c r="N281" i="2"/>
  <c r="N277" i="2" s="1"/>
  <c r="O281" i="2"/>
  <c r="O277" i="2" s="1"/>
  <c r="P281" i="2"/>
  <c r="P277" i="2" s="1"/>
  <c r="O280" i="2"/>
  <c r="P280" i="2"/>
  <c r="H280" i="2"/>
  <c r="H272" i="2"/>
  <c r="K272" i="2"/>
  <c r="L272" i="2"/>
  <c r="L273" i="2" s="1"/>
  <c r="M272" i="2"/>
  <c r="N272" i="2"/>
  <c r="O272" i="2"/>
  <c r="P272" i="2"/>
  <c r="H266" i="2"/>
  <c r="K266" i="2"/>
  <c r="L266" i="2"/>
  <c r="M266" i="2"/>
  <c r="N266" i="2"/>
  <c r="O266" i="2"/>
  <c r="P266" i="2"/>
  <c r="O263" i="2"/>
  <c r="P263" i="2"/>
  <c r="H263" i="2"/>
  <c r="K248" i="2"/>
  <c r="L248" i="2"/>
  <c r="M248" i="2"/>
  <c r="N248" i="2"/>
  <c r="O248" i="2"/>
  <c r="P248" i="2"/>
  <c r="H244" i="2"/>
  <c r="K244" i="2"/>
  <c r="L244" i="2"/>
  <c r="M244" i="2"/>
  <c r="N244" i="2"/>
  <c r="O244" i="2"/>
  <c r="P244" i="2"/>
  <c r="O241" i="2"/>
  <c r="P241" i="2"/>
  <c r="H241" i="2"/>
  <c r="H236" i="2"/>
  <c r="K236" i="2"/>
  <c r="L236" i="2"/>
  <c r="L237" i="2" s="1"/>
  <c r="M236" i="2"/>
  <c r="M234" i="2" s="1"/>
  <c r="N236" i="2"/>
  <c r="N234" i="2" s="1"/>
  <c r="O236" i="2"/>
  <c r="O234" i="2" s="1"/>
  <c r="P236" i="2"/>
  <c r="P234" i="2" s="1"/>
  <c r="O233" i="2"/>
  <c r="P233" i="2"/>
  <c r="H233" i="2"/>
  <c r="H224" i="2"/>
  <c r="K224" i="2"/>
  <c r="K222" i="2" s="1"/>
  <c r="L224" i="2"/>
  <c r="L222" i="2" s="1"/>
  <c r="M224" i="2"/>
  <c r="M222" i="2" s="1"/>
  <c r="N224" i="2"/>
  <c r="N222" i="2" s="1"/>
  <c r="O224" i="2"/>
  <c r="O222" i="2" s="1"/>
  <c r="P224" i="2"/>
  <c r="P222" i="2" s="1"/>
  <c r="O221" i="2"/>
  <c r="P221" i="2"/>
  <c r="H221" i="2"/>
  <c r="O219" i="2"/>
  <c r="P219" i="2"/>
  <c r="H219" i="2"/>
  <c r="H216" i="2"/>
  <c r="K216" i="2"/>
  <c r="L216" i="2"/>
  <c r="M216" i="2"/>
  <c r="N216" i="2"/>
  <c r="O216" i="2"/>
  <c r="P216" i="2"/>
  <c r="O215" i="2"/>
  <c r="P215" i="2"/>
  <c r="H215" i="2"/>
  <c r="P211" i="2"/>
  <c r="P209" i="2" s="1"/>
  <c r="H211" i="2"/>
  <c r="K211" i="2"/>
  <c r="L211" i="2"/>
  <c r="M211" i="2"/>
  <c r="N211" i="2"/>
  <c r="O211" i="2"/>
  <c r="O209" i="2" s="1"/>
  <c r="H205" i="2"/>
  <c r="K205" i="2"/>
  <c r="L205" i="2"/>
  <c r="M205" i="2"/>
  <c r="N205" i="2"/>
  <c r="N201" i="2" s="1"/>
  <c r="O205" i="2"/>
  <c r="O201" i="2" s="1"/>
  <c r="P205" i="2"/>
  <c r="P201" i="2" s="1"/>
  <c r="O200" i="2"/>
  <c r="P200" i="2"/>
  <c r="H200" i="2"/>
  <c r="H195" i="2"/>
  <c r="K195" i="2"/>
  <c r="K196" i="2" s="1"/>
  <c r="L195" i="2"/>
  <c r="M195" i="2"/>
  <c r="N195" i="2"/>
  <c r="O195" i="2"/>
  <c r="O196" i="2" s="1"/>
  <c r="P195" i="2"/>
  <c r="O194" i="2"/>
  <c r="P194" i="2"/>
  <c r="H194" i="2"/>
  <c r="H189" i="2"/>
  <c r="K189" i="2"/>
  <c r="L189" i="2"/>
  <c r="L190" i="2" s="1"/>
  <c r="M189" i="2"/>
  <c r="N189" i="2"/>
  <c r="O189" i="2"/>
  <c r="P189" i="2"/>
  <c r="K185" i="2"/>
  <c r="K186" i="2" s="1"/>
  <c r="L185" i="2"/>
  <c r="L186" i="2" s="1"/>
  <c r="M185" i="2"/>
  <c r="N185" i="2"/>
  <c r="O185" i="2"/>
  <c r="P185" i="2"/>
  <c r="H181" i="2"/>
  <c r="K181" i="2"/>
  <c r="K182" i="2" s="1"/>
  <c r="L181" i="2"/>
  <c r="L182" i="2" s="1"/>
  <c r="M181" i="2"/>
  <c r="N181" i="2"/>
  <c r="O181" i="2"/>
  <c r="P181" i="2"/>
  <c r="O172" i="2"/>
  <c r="P172" i="2"/>
  <c r="H172" i="2"/>
  <c r="H167" i="2"/>
  <c r="K167" i="2"/>
  <c r="L167" i="2"/>
  <c r="M167" i="2"/>
  <c r="N167" i="2"/>
  <c r="O167" i="2"/>
  <c r="P167" i="2"/>
  <c r="P168" i="2" s="1"/>
  <c r="O166" i="2"/>
  <c r="P166" i="2"/>
  <c r="H166" i="2"/>
  <c r="H161" i="2"/>
  <c r="K161" i="2"/>
  <c r="L161" i="2"/>
  <c r="M161" i="2"/>
  <c r="N161" i="2"/>
  <c r="O161" i="2"/>
  <c r="P161" i="2"/>
  <c r="P162" i="2" s="1"/>
  <c r="H154" i="2"/>
  <c r="K156" i="2"/>
  <c r="K157" i="2" s="1"/>
  <c r="L156" i="2"/>
  <c r="L157" i="2" s="1"/>
  <c r="M156" i="2"/>
  <c r="N156" i="2"/>
  <c r="O156" i="2"/>
  <c r="O154" i="2" s="1"/>
  <c r="P156" i="2"/>
  <c r="O153" i="2"/>
  <c r="P153" i="2"/>
  <c r="H153" i="2"/>
  <c r="O151" i="2"/>
  <c r="P151" i="2"/>
  <c r="H151" i="2"/>
  <c r="H148" i="2"/>
  <c r="K148" i="2"/>
  <c r="L148" i="2"/>
  <c r="M148" i="2"/>
  <c r="N148" i="2"/>
  <c r="O148" i="2"/>
  <c r="P148" i="2"/>
  <c r="H144" i="2"/>
  <c r="K144" i="2"/>
  <c r="L144" i="2"/>
  <c r="M144" i="2"/>
  <c r="M140" i="2" s="1"/>
  <c r="N144" i="2"/>
  <c r="N140" i="2" s="1"/>
  <c r="O144" i="2"/>
  <c r="O140" i="2" s="1"/>
  <c r="P144" i="2"/>
  <c r="P140" i="2" s="1"/>
  <c r="O139" i="2"/>
  <c r="P139" i="2"/>
  <c r="H139" i="2"/>
  <c r="H134" i="2"/>
  <c r="K134" i="2"/>
  <c r="K135" i="2" s="1"/>
  <c r="L134" i="2"/>
  <c r="M134" i="2"/>
  <c r="N134" i="2"/>
  <c r="N135" i="2" s="1"/>
  <c r="O134" i="2"/>
  <c r="O135" i="2" s="1"/>
  <c r="P134" i="2"/>
  <c r="O133" i="2"/>
  <c r="P133" i="2"/>
  <c r="H133" i="2"/>
  <c r="M133" i="2"/>
  <c r="N133" i="2"/>
  <c r="O128" i="2"/>
  <c r="P128" i="2"/>
  <c r="O120" i="2"/>
  <c r="O123" i="2"/>
  <c r="P123" i="2"/>
  <c r="O117" i="2"/>
  <c r="P117" i="2"/>
  <c r="O112" i="2"/>
  <c r="O110" i="2" s="1"/>
  <c r="P112" i="2"/>
  <c r="P110" i="2" s="1"/>
  <c r="O109" i="2"/>
  <c r="P109" i="2"/>
  <c r="O104" i="2"/>
  <c r="O102" i="2" s="1"/>
  <c r="P104" i="2"/>
  <c r="P102" i="2" s="1"/>
  <c r="O96" i="2"/>
  <c r="P96" i="2"/>
  <c r="O95" i="2"/>
  <c r="P95" i="2"/>
  <c r="O93" i="2"/>
  <c r="P93" i="2"/>
  <c r="O90" i="2"/>
  <c r="P90" i="2"/>
  <c r="O89" i="2"/>
  <c r="P89" i="2"/>
  <c r="O83" i="2"/>
  <c r="P83" i="2"/>
  <c r="O79" i="2"/>
  <c r="O72" i="2"/>
  <c r="P72" i="2"/>
  <c r="O69" i="2"/>
  <c r="P69" i="2"/>
  <c r="O62" i="2"/>
  <c r="O60" i="2" s="1"/>
  <c r="P62" i="2"/>
  <c r="P60" i="2" s="1"/>
  <c r="O49" i="2"/>
  <c r="O45" i="2" s="1"/>
  <c r="P49" i="2"/>
  <c r="P45" i="2" s="1"/>
  <c r="O44" i="2"/>
  <c r="P44" i="2"/>
  <c r="O39" i="2"/>
  <c r="P39" i="2"/>
  <c r="O38" i="2"/>
  <c r="P38" i="2"/>
  <c r="O36" i="2"/>
  <c r="P36" i="2"/>
  <c r="O33" i="2"/>
  <c r="P33" i="2"/>
  <c r="O32" i="2"/>
  <c r="P32" i="2"/>
  <c r="O30" i="2"/>
  <c r="P30" i="2"/>
  <c r="O27" i="2"/>
  <c r="P27" i="2"/>
  <c r="O23" i="2"/>
  <c r="P23" i="2"/>
  <c r="H12" i="2"/>
  <c r="K12" i="2"/>
  <c r="L12" i="2"/>
  <c r="M12" i="2"/>
  <c r="N12" i="2"/>
  <c r="O12" i="2"/>
  <c r="P12" i="2"/>
  <c r="G12" i="2"/>
  <c r="H128" i="2"/>
  <c r="H124" i="2"/>
  <c r="H123" i="2"/>
  <c r="H117" i="2"/>
  <c r="H112" i="2"/>
  <c r="H109" i="2"/>
  <c r="H104" i="2"/>
  <c r="H96" i="2"/>
  <c r="H95" i="2"/>
  <c r="H93" i="2"/>
  <c r="H90" i="2"/>
  <c r="H89" i="2"/>
  <c r="H78" i="2"/>
  <c r="H72" i="2"/>
  <c r="H69" i="2"/>
  <c r="H62" i="2"/>
  <c r="H48" i="2"/>
  <c r="H45" i="2"/>
  <c r="H44" i="2"/>
  <c r="H39" i="2"/>
  <c r="H38" i="2"/>
  <c r="H36" i="2"/>
  <c r="H33" i="2"/>
  <c r="H32" i="2"/>
  <c r="H30" i="2"/>
  <c r="H27" i="2"/>
  <c r="O168" i="2" l="1"/>
  <c r="P196" i="2"/>
  <c r="H234" i="2"/>
  <c r="J234" i="2"/>
  <c r="I234" i="2"/>
  <c r="H110" i="2"/>
  <c r="J110" i="2"/>
  <c r="I110" i="2"/>
  <c r="M135" i="2"/>
  <c r="L135" i="2"/>
  <c r="L196" i="2"/>
  <c r="K212" i="2"/>
  <c r="L298" i="2"/>
  <c r="L212" i="2"/>
  <c r="H209" i="2"/>
  <c r="I209" i="2"/>
  <c r="J209" i="2"/>
  <c r="H295" i="2"/>
  <c r="I295" i="2"/>
  <c r="J295" i="2"/>
  <c r="L149" i="2"/>
  <c r="H83" i="2"/>
  <c r="I83" i="2"/>
  <c r="J83" i="2"/>
  <c r="L168" i="2"/>
  <c r="L162" i="2"/>
  <c r="K162" i="2"/>
  <c r="K341" i="2"/>
  <c r="N168" i="2"/>
  <c r="P278" i="2"/>
  <c r="L341" i="2"/>
  <c r="L249" i="2"/>
  <c r="K249" i="2"/>
  <c r="H382" i="2"/>
  <c r="J382" i="2"/>
  <c r="I382" i="2"/>
  <c r="L385" i="2"/>
  <c r="K385" i="2"/>
  <c r="H338" i="2"/>
  <c r="I338" i="2"/>
  <c r="J341" i="2"/>
  <c r="J338" i="2"/>
  <c r="I341" i="2"/>
  <c r="P286" i="2"/>
  <c r="O245" i="2"/>
  <c r="K149" i="2"/>
  <c r="K217" i="2"/>
  <c r="P217" i="2"/>
  <c r="K273" i="2"/>
  <c r="O278" i="2"/>
  <c r="O217" i="2"/>
  <c r="K190" i="2"/>
  <c r="P190" i="2"/>
  <c r="P149" i="2"/>
  <c r="L217" i="2"/>
  <c r="L429" i="2"/>
  <c r="K429" i="2"/>
  <c r="H392" i="2"/>
  <c r="I392" i="2"/>
  <c r="J392" i="2"/>
  <c r="K234" i="2"/>
  <c r="K235" i="2" s="1"/>
  <c r="K237" i="2"/>
  <c r="L234" i="2"/>
  <c r="L235" i="2" s="1"/>
  <c r="K179" i="2"/>
  <c r="H102" i="2"/>
  <c r="H56" i="2"/>
  <c r="I17" i="2" s="1"/>
  <c r="J24" i="2"/>
  <c r="I24" i="2"/>
  <c r="H60" i="2"/>
  <c r="J60" i="2"/>
  <c r="I63" i="2"/>
  <c r="I56" i="2"/>
  <c r="J56" i="2"/>
  <c r="J63" i="2"/>
  <c r="I60" i="2"/>
  <c r="I21" i="2"/>
  <c r="J21" i="2"/>
  <c r="J129" i="2"/>
  <c r="O330" i="2"/>
  <c r="H327" i="2"/>
  <c r="L330" i="2"/>
  <c r="I327" i="2"/>
  <c r="J327" i="2"/>
  <c r="K330" i="2"/>
  <c r="H355" i="2"/>
  <c r="L356" i="2" s="1"/>
  <c r="J355" i="2"/>
  <c r="I355" i="2"/>
  <c r="L358" i="2"/>
  <c r="K358" i="2"/>
  <c r="K322" i="2"/>
  <c r="L322" i="2"/>
  <c r="L314" i="2"/>
  <c r="I311" i="2"/>
  <c r="J311" i="2"/>
  <c r="K314" i="2"/>
  <c r="H303" i="2"/>
  <c r="L304" i="2" s="1"/>
  <c r="I303" i="2"/>
  <c r="J303" i="2"/>
  <c r="K308" i="2"/>
  <c r="L308" i="2"/>
  <c r="H285" i="2"/>
  <c r="L288" i="2"/>
  <c r="I285" i="2"/>
  <c r="J285" i="2"/>
  <c r="K288" i="2"/>
  <c r="H277" i="2"/>
  <c r="K282" i="2"/>
  <c r="I277" i="2"/>
  <c r="J277" i="2"/>
  <c r="L282" i="2"/>
  <c r="O273" i="2"/>
  <c r="I264" i="2"/>
  <c r="L267" i="2"/>
  <c r="J267" i="2"/>
  <c r="I267" i="2"/>
  <c r="K267" i="2"/>
  <c r="J264" i="2"/>
  <c r="H255" i="2"/>
  <c r="L258" i="2"/>
  <c r="K258" i="2"/>
  <c r="J258" i="2"/>
  <c r="I258" i="2"/>
  <c r="J255" i="2"/>
  <c r="I255" i="2"/>
  <c r="I242" i="2"/>
  <c r="J242" i="2"/>
  <c r="K245" i="2"/>
  <c r="L245" i="2"/>
  <c r="H222" i="2"/>
  <c r="J225" i="2"/>
  <c r="I222" i="2"/>
  <c r="L225" i="2"/>
  <c r="J222" i="2"/>
  <c r="K225" i="2"/>
  <c r="I225" i="2"/>
  <c r="K201" i="2"/>
  <c r="K206" i="2"/>
  <c r="H201" i="2"/>
  <c r="J201" i="2"/>
  <c r="I201" i="2"/>
  <c r="L201" i="2"/>
  <c r="L206" i="2"/>
  <c r="J179" i="2"/>
  <c r="I179" i="2"/>
  <c r="K168" i="2"/>
  <c r="H140" i="2"/>
  <c r="I140" i="2"/>
  <c r="J140" i="2"/>
  <c r="L140" i="2"/>
  <c r="L145" i="2"/>
  <c r="K140" i="2"/>
  <c r="K145" i="2"/>
  <c r="H120" i="2"/>
  <c r="J120" i="2"/>
  <c r="I120" i="2"/>
  <c r="J58" i="2"/>
  <c r="K79" i="2"/>
  <c r="I58" i="2"/>
  <c r="I70" i="2"/>
  <c r="J70" i="2"/>
  <c r="P186" i="2"/>
  <c r="O186" i="2"/>
  <c r="P322" i="2"/>
  <c r="O322" i="2"/>
  <c r="O162" i="2"/>
  <c r="O149" i="2"/>
  <c r="P135" i="2"/>
  <c r="P21" i="2"/>
  <c r="O21" i="2"/>
  <c r="H21" i="2"/>
  <c r="P385" i="2"/>
  <c r="P264" i="2"/>
  <c r="O264" i="2"/>
  <c r="O190" i="2"/>
  <c r="P129" i="2"/>
  <c r="P212" i="2"/>
  <c r="H264" i="2"/>
  <c r="L179" i="2"/>
  <c r="P314" i="2"/>
  <c r="O312" i="2"/>
  <c r="O358" i="2"/>
  <c r="O286" i="2"/>
  <c r="M355" i="2"/>
  <c r="O356" i="2" s="1"/>
  <c r="P356" i="2"/>
  <c r="P358" i="2"/>
  <c r="P182" i="2"/>
  <c r="P308" i="2"/>
  <c r="P242" i="2"/>
  <c r="P249" i="2"/>
  <c r="O249" i="2"/>
  <c r="H242" i="2"/>
  <c r="O267" i="2"/>
  <c r="P298" i="2"/>
  <c r="O298" i="2"/>
  <c r="O385" i="2"/>
  <c r="P330" i="2"/>
  <c r="O206" i="2"/>
  <c r="M201" i="2"/>
  <c r="O202" i="2" s="1"/>
  <c r="P273" i="2"/>
  <c r="P288" i="2"/>
  <c r="O288" i="2"/>
  <c r="O182" i="2"/>
  <c r="N179" i="2"/>
  <c r="M179" i="2"/>
  <c r="P70" i="2"/>
  <c r="P341" i="2"/>
  <c r="O341" i="2"/>
  <c r="P157" i="2"/>
  <c r="O225" i="2"/>
  <c r="O282" i="2"/>
  <c r="P311" i="2"/>
  <c r="P312" i="2" s="1"/>
  <c r="O125" i="2"/>
  <c r="O141" i="2"/>
  <c r="O235" i="2"/>
  <c r="P245" i="2"/>
  <c r="P267" i="2"/>
  <c r="O314" i="2"/>
  <c r="P120" i="2"/>
  <c r="P145" i="2"/>
  <c r="M168" i="2"/>
  <c r="P141" i="2"/>
  <c r="O157" i="2"/>
  <c r="P235" i="2"/>
  <c r="P202" i="2"/>
  <c r="P237" i="2"/>
  <c r="O145" i="2"/>
  <c r="O212" i="2"/>
  <c r="O237" i="2"/>
  <c r="N303" i="2"/>
  <c r="P304" i="2" s="1"/>
  <c r="O223" i="2"/>
  <c r="P154" i="2"/>
  <c r="P206" i="2"/>
  <c r="O242" i="2"/>
  <c r="P328" i="2"/>
  <c r="P223" i="2"/>
  <c r="O304" i="2"/>
  <c r="H311" i="2"/>
  <c r="P225" i="2"/>
  <c r="P282" i="2"/>
  <c r="O308" i="2"/>
  <c r="O327" i="2"/>
  <c r="O328" i="2" s="1"/>
  <c r="O179" i="2"/>
  <c r="P179" i="2"/>
  <c r="H179" i="2"/>
  <c r="P58" i="2"/>
  <c r="P19" i="2" s="1"/>
  <c r="P426" i="2" s="1"/>
  <c r="P422" i="2" s="1"/>
  <c r="P402" i="2" s="1"/>
  <c r="O58" i="2"/>
  <c r="O19" i="2" s="1"/>
  <c r="O426" i="2" s="1"/>
  <c r="O422" i="2" s="1"/>
  <c r="O402" i="2" s="1"/>
  <c r="O70" i="2"/>
  <c r="P56" i="2"/>
  <c r="O56" i="2"/>
  <c r="H58" i="2"/>
  <c r="H19" i="2" s="1"/>
  <c r="H70" i="2"/>
  <c r="E104" i="2"/>
  <c r="K304" i="2" l="1"/>
  <c r="L180" i="2"/>
  <c r="L202" i="2"/>
  <c r="K141" i="2"/>
  <c r="H17" i="2"/>
  <c r="J17" i="2"/>
  <c r="L141" i="2"/>
  <c r="L328" i="2"/>
  <c r="K328" i="2"/>
  <c r="K356" i="2"/>
  <c r="K312" i="2"/>
  <c r="L312" i="2"/>
  <c r="K286" i="2"/>
  <c r="L286" i="2"/>
  <c r="L278" i="2"/>
  <c r="K278" i="2"/>
  <c r="L223" i="2"/>
  <c r="K223" i="2"/>
  <c r="K202" i="2"/>
  <c r="K180" i="2"/>
  <c r="I54" i="2"/>
  <c r="I19" i="2"/>
  <c r="J19" i="2"/>
  <c r="J54" i="2"/>
  <c r="P180" i="2"/>
  <c r="O180" i="2"/>
  <c r="O54" i="2"/>
  <c r="P54" i="2"/>
  <c r="O17" i="2"/>
  <c r="P17" i="2"/>
  <c r="H54" i="2"/>
  <c r="F12" i="2"/>
  <c r="E12" i="2"/>
  <c r="F416" i="2"/>
  <c r="G416" i="2"/>
  <c r="H416" i="2" s="1"/>
  <c r="K416" i="2"/>
  <c r="K417" i="2" s="1"/>
  <c r="L416" i="2"/>
  <c r="L417" i="2" s="1"/>
  <c r="M416" i="2"/>
  <c r="O417" i="2" s="1"/>
  <c r="N416" i="2"/>
  <c r="P417" i="2" s="1"/>
  <c r="E416" i="2"/>
  <c r="F422" i="2"/>
  <c r="F404" i="2"/>
  <c r="N404" i="2"/>
  <c r="P405" i="2" s="1"/>
  <c r="K410" i="2"/>
  <c r="K411" i="2" s="1"/>
  <c r="I417" i="2" l="1"/>
  <c r="J417" i="2"/>
  <c r="H15" i="2"/>
  <c r="I436" i="2"/>
  <c r="J436" i="2"/>
  <c r="H426" i="2"/>
  <c r="H422" i="2" s="1"/>
  <c r="J15" i="2"/>
  <c r="J426" i="2"/>
  <c r="I426" i="2"/>
  <c r="I15" i="2"/>
  <c r="H417" i="2"/>
  <c r="P15" i="2"/>
  <c r="P400" i="2" s="1"/>
  <c r="O15" i="2"/>
  <c r="O400" i="2" s="1"/>
  <c r="G419" i="2"/>
  <c r="H400" i="2" l="1"/>
  <c r="H402" i="2"/>
  <c r="I402" i="2"/>
  <c r="J402" i="2"/>
  <c r="J400" i="2"/>
  <c r="I400" i="2"/>
  <c r="I422" i="2"/>
  <c r="J422" i="2"/>
  <c r="M419" i="2"/>
  <c r="G297" i="2"/>
  <c r="F297" i="2"/>
  <c r="H298" i="2" l="1"/>
  <c r="J298" i="2"/>
  <c r="I298" i="2"/>
  <c r="N419" i="2"/>
  <c r="N62" i="2"/>
  <c r="P63" i="2" s="1"/>
  <c r="F72" i="2"/>
  <c r="G85" i="2"/>
  <c r="F181" i="2"/>
  <c r="G244" i="2"/>
  <c r="K256" i="2"/>
  <c r="F257" i="2"/>
  <c r="F266" i="2"/>
  <c r="G313" i="2"/>
  <c r="G329" i="2"/>
  <c r="F340" i="2"/>
  <c r="K394" i="2"/>
  <c r="K395" i="2" s="1"/>
  <c r="G394" i="2"/>
  <c r="F394" i="2"/>
  <c r="L255" i="2"/>
  <c r="L256" i="2" s="1"/>
  <c r="H258" i="2"/>
  <c r="H330" i="2" l="1"/>
  <c r="J330" i="2"/>
  <c r="I330" i="2"/>
  <c r="H86" i="2"/>
  <c r="J86" i="2"/>
  <c r="I86" i="2"/>
  <c r="H314" i="2"/>
  <c r="I314" i="2"/>
  <c r="J314" i="2"/>
  <c r="H395" i="2"/>
  <c r="J395" i="2"/>
  <c r="I395" i="2"/>
  <c r="H245" i="2"/>
  <c r="I245" i="2"/>
  <c r="J245" i="2"/>
  <c r="F211" i="2"/>
  <c r="E211" i="2"/>
  <c r="G211" i="2"/>
  <c r="D116" i="2"/>
  <c r="H212" i="2" l="1"/>
  <c r="J212" i="2"/>
  <c r="I212" i="2"/>
  <c r="C78" i="2"/>
  <c r="D62" i="2" l="1"/>
  <c r="C62" i="2"/>
  <c r="G307" i="2" l="1"/>
  <c r="H308" i="2" l="1"/>
  <c r="J308" i="2"/>
  <c r="I308" i="2"/>
  <c r="F248" i="2"/>
  <c r="F144" i="2"/>
  <c r="G144" i="2"/>
  <c r="E144" i="2"/>
  <c r="F78" i="2"/>
  <c r="H145" i="2" l="1"/>
  <c r="J145" i="2"/>
  <c r="I145" i="2"/>
  <c r="D49" i="2"/>
  <c r="E49" i="2"/>
  <c r="C49" i="2"/>
  <c r="K49" i="2" l="1"/>
  <c r="K50" i="2" s="1"/>
  <c r="M49" i="2"/>
  <c r="O50" i="2" s="1"/>
  <c r="N49" i="2"/>
  <c r="P50" i="2" s="1"/>
  <c r="E194" i="2" l="1"/>
  <c r="F195" i="2"/>
  <c r="G195" i="2"/>
  <c r="E195" i="2"/>
  <c r="N200" i="2"/>
  <c r="M200" i="2"/>
  <c r="G200" i="2"/>
  <c r="G194" i="2"/>
  <c r="G185" i="2"/>
  <c r="E205" i="2"/>
  <c r="E201" i="2" s="1"/>
  <c r="F205" i="2"/>
  <c r="G205" i="2"/>
  <c r="E209" i="2"/>
  <c r="F209" i="2"/>
  <c r="G209" i="2"/>
  <c r="K209" i="2"/>
  <c r="K210" i="2" s="1"/>
  <c r="N209" i="2"/>
  <c r="P210" i="2" s="1"/>
  <c r="E212" i="2"/>
  <c r="F212" i="2"/>
  <c r="E215" i="2"/>
  <c r="F215" i="2"/>
  <c r="G215" i="2"/>
  <c r="M215" i="2"/>
  <c r="N215" i="2"/>
  <c r="E216" i="2"/>
  <c r="F216" i="2"/>
  <c r="G216" i="2"/>
  <c r="F133" i="2"/>
  <c r="G133" i="2"/>
  <c r="F134" i="2"/>
  <c r="G134" i="2"/>
  <c r="F139" i="2"/>
  <c r="G139" i="2"/>
  <c r="M139" i="2"/>
  <c r="N139" i="2"/>
  <c r="F140" i="2"/>
  <c r="G140" i="2"/>
  <c r="G357" i="2"/>
  <c r="F357" i="2"/>
  <c r="H341" i="2"/>
  <c r="H358" i="2" l="1"/>
  <c r="I358" i="2"/>
  <c r="J358" i="2"/>
  <c r="I135" i="2"/>
  <c r="J135" i="2"/>
  <c r="H210" i="2"/>
  <c r="I210" i="2"/>
  <c r="J210" i="2"/>
  <c r="H141" i="2"/>
  <c r="I141" i="2"/>
  <c r="J141" i="2"/>
  <c r="H217" i="2"/>
  <c r="I217" i="2"/>
  <c r="J217" i="2"/>
  <c r="H196" i="2"/>
  <c r="I196" i="2"/>
  <c r="J196" i="2"/>
  <c r="H206" i="2"/>
  <c r="J206" i="2"/>
  <c r="I206" i="2"/>
  <c r="H186" i="2"/>
  <c r="I186" i="2"/>
  <c r="J186" i="2"/>
  <c r="H135" i="2"/>
  <c r="F210" i="2"/>
  <c r="G212" i="2"/>
  <c r="N196" i="2"/>
  <c r="M196" i="2"/>
  <c r="G196" i="2"/>
  <c r="F206" i="2"/>
  <c r="G210" i="2"/>
  <c r="M212" i="2"/>
  <c r="G135" i="2"/>
  <c r="N212" i="2"/>
  <c r="G206" i="2"/>
  <c r="M209" i="2"/>
  <c r="L209" i="2"/>
  <c r="L210" i="2" s="1"/>
  <c r="M210" i="2" l="1"/>
  <c r="O210" i="2"/>
  <c r="N210" i="2"/>
  <c r="F112" i="2"/>
  <c r="G104" i="2" l="1"/>
  <c r="K104" i="2"/>
  <c r="L104" i="2"/>
  <c r="M104" i="2"/>
  <c r="N104" i="2"/>
  <c r="F104" i="2"/>
  <c r="F62" i="2"/>
  <c r="H105" i="2" l="1"/>
  <c r="I105" i="2"/>
  <c r="J105" i="2"/>
  <c r="L105" i="2"/>
  <c r="L102" i="2"/>
  <c r="L103" i="2" s="1"/>
  <c r="P105" i="2"/>
  <c r="N102" i="2"/>
  <c r="O105" i="2"/>
  <c r="M102" i="2"/>
  <c r="K105" i="2"/>
  <c r="K102" i="2"/>
  <c r="K103" i="2" s="1"/>
  <c r="F49" i="2"/>
  <c r="G156" i="2" l="1"/>
  <c r="H157" i="2" l="1"/>
  <c r="J157" i="2"/>
  <c r="I157" i="2"/>
  <c r="F85" i="2"/>
  <c r="K85" i="2"/>
  <c r="K86" i="2" s="1"/>
  <c r="L85" i="2"/>
  <c r="L86" i="2" s="1"/>
  <c r="M85" i="2"/>
  <c r="O86" i="2" s="1"/>
  <c r="N85" i="2"/>
  <c r="P86" i="2" s="1"/>
  <c r="E85" i="2"/>
  <c r="D236" i="2" l="1"/>
  <c r="C236" i="2"/>
  <c r="E236" i="2"/>
  <c r="F236" i="2"/>
  <c r="G236" i="2"/>
  <c r="H24" i="2"/>
  <c r="L49" i="2"/>
  <c r="L50" i="2" s="1"/>
  <c r="H237" i="2" l="1"/>
  <c r="J237" i="2"/>
  <c r="I237" i="2"/>
  <c r="D237" i="2"/>
  <c r="H50" i="2"/>
  <c r="K23" i="2"/>
  <c r="K24" i="2" s="1"/>
  <c r="G25" i="2"/>
  <c r="L26" i="2"/>
  <c r="O26" i="2"/>
  <c r="P26" i="2"/>
  <c r="F25" i="2"/>
  <c r="H26" i="2" l="1"/>
  <c r="G21" i="2"/>
  <c r="I26" i="2"/>
  <c r="J26" i="2"/>
  <c r="D422" i="2"/>
  <c r="N413" i="2"/>
  <c r="F413" i="2"/>
  <c r="F410" i="2"/>
  <c r="G404" i="2"/>
  <c r="K404" i="2"/>
  <c r="K405" i="2" s="1"/>
  <c r="L404" i="2"/>
  <c r="L405" i="2" s="1"/>
  <c r="M404" i="2"/>
  <c r="O405" i="2" s="1"/>
  <c r="E404" i="2"/>
  <c r="I22" i="2" l="1"/>
  <c r="J22" i="2"/>
  <c r="H405" i="2"/>
  <c r="J405" i="2"/>
  <c r="I405" i="2"/>
  <c r="H22" i="2"/>
  <c r="L23" i="2"/>
  <c r="L24" i="2" s="1"/>
  <c r="M23" i="2"/>
  <c r="O24" i="2" s="1"/>
  <c r="N23" i="2"/>
  <c r="P24" i="2" s="1"/>
  <c r="F23" i="2"/>
  <c r="E23" i="2"/>
  <c r="F224" i="2" l="1"/>
  <c r="F156" i="2" l="1"/>
  <c r="G157" i="2" l="1"/>
  <c r="F160" i="2" l="1"/>
  <c r="G181" i="2"/>
  <c r="H182" i="2" l="1"/>
  <c r="J182" i="2"/>
  <c r="I182" i="2"/>
  <c r="M441" i="2"/>
  <c r="N441" i="2"/>
  <c r="G441" i="2"/>
  <c r="N431" i="2"/>
  <c r="M431" i="2"/>
  <c r="G431" i="2"/>
  <c r="N425" i="2"/>
  <c r="M425" i="2"/>
  <c r="G425" i="2"/>
  <c r="M413" i="2"/>
  <c r="G413" i="2"/>
  <c r="N407" i="2"/>
  <c r="M407" i="2"/>
  <c r="G407" i="2"/>
  <c r="N399" i="2"/>
  <c r="M399" i="2"/>
  <c r="G399" i="2"/>
  <c r="N391" i="2"/>
  <c r="M391" i="2"/>
  <c r="G391" i="2"/>
  <c r="N381" i="2"/>
  <c r="M381" i="2"/>
  <c r="G381" i="2"/>
  <c r="N354" i="2"/>
  <c r="M354" i="2"/>
  <c r="G354" i="2"/>
  <c r="N337" i="2"/>
  <c r="M337" i="2"/>
  <c r="G337" i="2"/>
  <c r="N326" i="2"/>
  <c r="M326" i="2"/>
  <c r="G326" i="2"/>
  <c r="N324" i="2"/>
  <c r="M324" i="2"/>
  <c r="G324" i="2"/>
  <c r="N320" i="2"/>
  <c r="M320" i="2"/>
  <c r="G320" i="2"/>
  <c r="N306" i="2"/>
  <c r="M306" i="2"/>
  <c r="G306" i="2"/>
  <c r="N302" i="2"/>
  <c r="M302" i="2"/>
  <c r="G302" i="2"/>
  <c r="N294" i="2"/>
  <c r="M294" i="2"/>
  <c r="G294" i="2"/>
  <c r="N280" i="2"/>
  <c r="M280" i="2"/>
  <c r="G280" i="2"/>
  <c r="N263" i="2"/>
  <c r="M263" i="2"/>
  <c r="G263" i="2"/>
  <c r="N241" i="2"/>
  <c r="M241" i="2"/>
  <c r="G241" i="2"/>
  <c r="N221" i="2"/>
  <c r="M221" i="2"/>
  <c r="G221" i="2"/>
  <c r="N219" i="2"/>
  <c r="M219" i="2"/>
  <c r="G219" i="2"/>
  <c r="N194" i="2"/>
  <c r="M194" i="2"/>
  <c r="N172" i="2"/>
  <c r="M172" i="2"/>
  <c r="G172" i="2"/>
  <c r="N166" i="2"/>
  <c r="M166" i="2"/>
  <c r="G166" i="2"/>
  <c r="N157" i="2"/>
  <c r="M157" i="2"/>
  <c r="N153" i="2"/>
  <c r="M153" i="2"/>
  <c r="G153" i="2"/>
  <c r="N151" i="2"/>
  <c r="M151" i="2"/>
  <c r="G151" i="2"/>
  <c r="N145" i="2"/>
  <c r="M145" i="2"/>
  <c r="G145" i="2"/>
  <c r="N123" i="2"/>
  <c r="M123" i="2"/>
  <c r="G123" i="2"/>
  <c r="N105" i="2"/>
  <c r="M105" i="2"/>
  <c r="G105" i="2"/>
  <c r="N95" i="2"/>
  <c r="M95" i="2"/>
  <c r="G95" i="2"/>
  <c r="N93" i="2"/>
  <c r="M93" i="2"/>
  <c r="G93" i="2"/>
  <c r="N89" i="2"/>
  <c r="M89" i="2"/>
  <c r="G89" i="2"/>
  <c r="N69" i="2"/>
  <c r="M69" i="2"/>
  <c r="G69" i="2"/>
  <c r="N44" i="2"/>
  <c r="M44" i="2"/>
  <c r="G44" i="2"/>
  <c r="N38" i="2"/>
  <c r="M38" i="2"/>
  <c r="G38" i="2"/>
  <c r="N36" i="2"/>
  <c r="M36" i="2"/>
  <c r="G36" i="2"/>
  <c r="N32" i="2"/>
  <c r="M32" i="2"/>
  <c r="G32" i="2"/>
  <c r="N30" i="2"/>
  <c r="M30" i="2"/>
  <c r="G30" i="2"/>
  <c r="N26" i="2"/>
  <c r="M26" i="2"/>
  <c r="N24" i="2"/>
  <c r="M24" i="2"/>
  <c r="K21" i="2"/>
  <c r="K22" i="2" s="1"/>
  <c r="L21" i="2"/>
  <c r="L22" i="2" s="1"/>
  <c r="M21" i="2"/>
  <c r="O22" i="2" s="1"/>
  <c r="N21" i="2"/>
  <c r="P22" i="2" s="1"/>
  <c r="N22" i="2" l="1"/>
  <c r="M22" i="2"/>
  <c r="K45" i="2"/>
  <c r="K46" i="2" s="1"/>
  <c r="N50" i="2"/>
  <c r="N45" i="2"/>
  <c r="P46" i="2" s="1"/>
  <c r="M45" i="2"/>
  <c r="O46" i="2" s="1"/>
  <c r="L45" i="2"/>
  <c r="L46" i="2" s="1"/>
  <c r="G45" i="2"/>
  <c r="M50" i="2"/>
  <c r="F8" i="2"/>
  <c r="G8" i="2" s="1"/>
  <c r="H8" i="2" s="1"/>
  <c r="H9" i="2" s="1"/>
  <c r="H46" i="2" l="1"/>
  <c r="J46" i="2"/>
  <c r="I46" i="2"/>
  <c r="J9" i="2"/>
  <c r="K8" i="2"/>
  <c r="K9" i="2" s="1"/>
  <c r="J8" i="2"/>
  <c r="I9" i="2"/>
  <c r="I8" i="2"/>
  <c r="M46" i="2"/>
  <c r="N46" i="2"/>
  <c r="G428" i="2"/>
  <c r="G410" i="2"/>
  <c r="L410" i="2"/>
  <c r="L411" i="2" s="1"/>
  <c r="M410" i="2"/>
  <c r="O411" i="2" s="1"/>
  <c r="N410" i="2"/>
  <c r="P411" i="2" s="1"/>
  <c r="L394" i="2"/>
  <c r="L395" i="2" s="1"/>
  <c r="M394" i="2"/>
  <c r="O395" i="2" s="1"/>
  <c r="N394" i="2"/>
  <c r="P395" i="2" s="1"/>
  <c r="G384" i="2"/>
  <c r="G355" i="2"/>
  <c r="K338" i="2"/>
  <c r="K339" i="2" s="1"/>
  <c r="G338" i="2"/>
  <c r="G321" i="2"/>
  <c r="G295" i="2"/>
  <c r="L295" i="2"/>
  <c r="L296" i="2" s="1"/>
  <c r="M295" i="2"/>
  <c r="O296" i="2" s="1"/>
  <c r="G287" i="2"/>
  <c r="G281" i="2"/>
  <c r="G272" i="2"/>
  <c r="H267" i="2"/>
  <c r="G189" i="2"/>
  <c r="G167" i="2"/>
  <c r="G161" i="2"/>
  <c r="G148" i="2"/>
  <c r="G128" i="2"/>
  <c r="K128" i="2"/>
  <c r="K129" i="2" s="1"/>
  <c r="L128" i="2"/>
  <c r="M128" i="2"/>
  <c r="M129" i="2" s="1"/>
  <c r="N128" i="2"/>
  <c r="O129" i="2" s="1"/>
  <c r="G96" i="2"/>
  <c r="K96" i="2"/>
  <c r="L96" i="2"/>
  <c r="M96" i="2"/>
  <c r="N96" i="2"/>
  <c r="G90" i="2"/>
  <c r="K90" i="2"/>
  <c r="K91" i="2" s="1"/>
  <c r="L90" i="2"/>
  <c r="L91" i="2" s="1"/>
  <c r="M90" i="2"/>
  <c r="O91" i="2" s="1"/>
  <c r="N90" i="2"/>
  <c r="P91" i="2" s="1"/>
  <c r="G39" i="2"/>
  <c r="K39" i="2"/>
  <c r="K40" i="2" s="1"/>
  <c r="L39" i="2"/>
  <c r="L40" i="2" s="1"/>
  <c r="M39" i="2"/>
  <c r="O40" i="2" s="1"/>
  <c r="N39" i="2"/>
  <c r="P40" i="2" s="1"/>
  <c r="G33" i="2"/>
  <c r="K33" i="2"/>
  <c r="K34" i="2" s="1"/>
  <c r="L33" i="2"/>
  <c r="L34" i="2" s="1"/>
  <c r="M33" i="2"/>
  <c r="O34" i="2" s="1"/>
  <c r="N33" i="2"/>
  <c r="P34" i="2" s="1"/>
  <c r="G27" i="2"/>
  <c r="K27" i="2"/>
  <c r="K28" i="2" s="1"/>
  <c r="L27" i="2"/>
  <c r="L28" i="2" s="1"/>
  <c r="M27" i="2"/>
  <c r="O28" i="2" s="1"/>
  <c r="N27" i="2"/>
  <c r="P28" i="2" s="1"/>
  <c r="G255" i="2"/>
  <c r="G234" i="2"/>
  <c r="H225" i="2"/>
  <c r="G179" i="2"/>
  <c r="K154" i="2"/>
  <c r="K155" i="2" s="1"/>
  <c r="M154" i="2"/>
  <c r="O155" i="2" s="1"/>
  <c r="N154" i="2"/>
  <c r="P155" i="2" s="1"/>
  <c r="G124" i="2"/>
  <c r="K124" i="2"/>
  <c r="K125" i="2" s="1"/>
  <c r="L124" i="2"/>
  <c r="G112" i="2"/>
  <c r="K112" i="2"/>
  <c r="K113" i="2" s="1"/>
  <c r="L112" i="2"/>
  <c r="L113" i="2" s="1"/>
  <c r="M112" i="2"/>
  <c r="O113" i="2" s="1"/>
  <c r="N112" i="2"/>
  <c r="P113" i="2" s="1"/>
  <c r="G83" i="2"/>
  <c r="K83" i="2"/>
  <c r="K84" i="2" s="1"/>
  <c r="G78" i="2"/>
  <c r="L79" i="2"/>
  <c r="P79" i="2"/>
  <c r="G72" i="2"/>
  <c r="K72" i="2"/>
  <c r="K73" i="2" s="1"/>
  <c r="L72" i="2"/>
  <c r="L73" i="2" s="1"/>
  <c r="M72" i="2"/>
  <c r="O73" i="2" s="1"/>
  <c r="N72" i="2"/>
  <c r="P73" i="2" s="1"/>
  <c r="H63" i="2"/>
  <c r="K62" i="2"/>
  <c r="K63" i="2" s="1"/>
  <c r="L62" i="2"/>
  <c r="L63" i="2" s="1"/>
  <c r="M62" i="2"/>
  <c r="O63" i="2" s="1"/>
  <c r="G248" i="2"/>
  <c r="F30" i="2"/>
  <c r="C8" i="2"/>
  <c r="D9" i="2" s="1"/>
  <c r="C12" i="2"/>
  <c r="H34" i="2" l="1"/>
  <c r="I34" i="2"/>
  <c r="J34" i="2"/>
  <c r="H190" i="2"/>
  <c r="J190" i="2"/>
  <c r="I190" i="2"/>
  <c r="H322" i="2"/>
  <c r="J322" i="2"/>
  <c r="I322" i="2"/>
  <c r="H296" i="2"/>
  <c r="I296" i="2"/>
  <c r="J296" i="2"/>
  <c r="H339" i="2"/>
  <c r="I339" i="2"/>
  <c r="J339" i="2"/>
  <c r="H84" i="2"/>
  <c r="J84" i="2"/>
  <c r="I84" i="2"/>
  <c r="I168" i="2"/>
  <c r="J168" i="2"/>
  <c r="H249" i="2"/>
  <c r="J249" i="2"/>
  <c r="I249" i="2"/>
  <c r="I73" i="2"/>
  <c r="J73" i="2"/>
  <c r="H91" i="2"/>
  <c r="J91" i="2"/>
  <c r="I91" i="2"/>
  <c r="H273" i="2"/>
  <c r="J273" i="2"/>
  <c r="I273" i="2"/>
  <c r="I97" i="2"/>
  <c r="J97" i="2"/>
  <c r="I282" i="2"/>
  <c r="J282" i="2"/>
  <c r="H356" i="2"/>
  <c r="J356" i="2"/>
  <c r="I356" i="2"/>
  <c r="H411" i="2"/>
  <c r="I411" i="2"/>
  <c r="J411" i="2"/>
  <c r="H113" i="2"/>
  <c r="I113" i="2"/>
  <c r="J113" i="2"/>
  <c r="H129" i="2"/>
  <c r="I129" i="2"/>
  <c r="I288" i="2"/>
  <c r="J288" i="2"/>
  <c r="J385" i="2"/>
  <c r="I385" i="2"/>
  <c r="H429" i="2"/>
  <c r="I429" i="2"/>
  <c r="J429" i="2"/>
  <c r="H125" i="2"/>
  <c r="I125" i="2"/>
  <c r="J125" i="2"/>
  <c r="H180" i="2"/>
  <c r="I180" i="2"/>
  <c r="J180" i="2"/>
  <c r="I79" i="2"/>
  <c r="J79" i="2"/>
  <c r="H235" i="2"/>
  <c r="J235" i="2"/>
  <c r="I235" i="2"/>
  <c r="H40" i="2"/>
  <c r="J40" i="2"/>
  <c r="I40" i="2"/>
  <c r="H149" i="2"/>
  <c r="I149" i="2"/>
  <c r="J149" i="2"/>
  <c r="H28" i="2"/>
  <c r="I28" i="2"/>
  <c r="J28" i="2"/>
  <c r="H256" i="2"/>
  <c r="J256" i="2"/>
  <c r="I256" i="2"/>
  <c r="H162" i="2"/>
  <c r="J162" i="2"/>
  <c r="I162" i="2"/>
  <c r="L120" i="2"/>
  <c r="L121" i="2" s="1"/>
  <c r="L125" i="2"/>
  <c r="H73" i="2"/>
  <c r="G56" i="2"/>
  <c r="G382" i="2"/>
  <c r="H385" i="2"/>
  <c r="G285" i="2"/>
  <c r="H288" i="2"/>
  <c r="P258" i="2"/>
  <c r="N255" i="2"/>
  <c r="M258" i="2"/>
  <c r="O258" i="2"/>
  <c r="M255" i="2"/>
  <c r="O256" i="2" s="1"/>
  <c r="H168" i="2"/>
  <c r="N120" i="2"/>
  <c r="P121" i="2" s="1"/>
  <c r="P125" i="2"/>
  <c r="G277" i="2"/>
  <c r="H282" i="2"/>
  <c r="L129" i="2"/>
  <c r="N129" i="2"/>
  <c r="G58" i="2"/>
  <c r="H79" i="2"/>
  <c r="L58" i="2"/>
  <c r="L59" i="2" s="1"/>
  <c r="K58" i="2"/>
  <c r="G17" i="2"/>
  <c r="H18" i="2" s="1"/>
  <c r="M58" i="2"/>
  <c r="O59" i="2" s="1"/>
  <c r="N58" i="2"/>
  <c r="L56" i="2"/>
  <c r="L57" i="2" s="1"/>
  <c r="M60" i="2"/>
  <c r="O61" i="2" s="1"/>
  <c r="M56" i="2"/>
  <c r="O57" i="2" s="1"/>
  <c r="K60" i="2"/>
  <c r="K61" i="2" s="1"/>
  <c r="K56" i="2"/>
  <c r="K57" i="2" s="1"/>
  <c r="N56" i="2"/>
  <c r="N79" i="2"/>
  <c r="N217" i="2"/>
  <c r="N28" i="2"/>
  <c r="M322" i="2"/>
  <c r="M273" i="2"/>
  <c r="M34" i="2"/>
  <c r="G70" i="2"/>
  <c r="M417" i="2"/>
  <c r="N411" i="2"/>
  <c r="M217" i="2"/>
  <c r="M91" i="2"/>
  <c r="N225" i="2"/>
  <c r="M162" i="2"/>
  <c r="N429" i="2"/>
  <c r="M113" i="2"/>
  <c r="M429" i="2"/>
  <c r="N186" i="2"/>
  <c r="M206" i="2"/>
  <c r="N117" i="2"/>
  <c r="L70" i="2"/>
  <c r="L71" i="2" s="1"/>
  <c r="K264" i="2"/>
  <c r="K265" i="2" s="1"/>
  <c r="M411" i="2"/>
  <c r="N245" i="2"/>
  <c r="N233" i="2"/>
  <c r="M237" i="2"/>
  <c r="N34" i="2"/>
  <c r="M40" i="2"/>
  <c r="N91" i="2"/>
  <c r="M233" i="2"/>
  <c r="M225" i="2"/>
  <c r="N206" i="2"/>
  <c r="M28" i="2"/>
  <c r="M79" i="2"/>
  <c r="N73" i="2"/>
  <c r="N149" i="2"/>
  <c r="M149" i="2"/>
  <c r="N162" i="2"/>
  <c r="N322" i="2"/>
  <c r="N417" i="2"/>
  <c r="M125" i="2"/>
  <c r="M314" i="2"/>
  <c r="N86" i="2"/>
  <c r="M86" i="2"/>
  <c r="N385" i="2"/>
  <c r="M385" i="2"/>
  <c r="M249" i="2"/>
  <c r="M341" i="2"/>
  <c r="K110" i="2"/>
  <c r="K111" i="2" s="1"/>
  <c r="M155" i="2"/>
  <c r="N235" i="2"/>
  <c r="N63" i="2"/>
  <c r="M73" i="2"/>
  <c r="N182" i="2"/>
  <c r="M186" i="2"/>
  <c r="N70" i="2"/>
  <c r="P71" i="2" s="1"/>
  <c r="M83" i="2"/>
  <c r="G120" i="2"/>
  <c r="N202" i="2"/>
  <c r="N282" i="2"/>
  <c r="M298" i="2"/>
  <c r="M312" i="2"/>
  <c r="N330" i="2"/>
  <c r="L338" i="2"/>
  <c r="L339" i="2" s="1"/>
  <c r="K242" i="2"/>
  <c r="K243" i="2" s="1"/>
  <c r="G60" i="2"/>
  <c r="L154" i="2"/>
  <c r="L155" i="2" s="1"/>
  <c r="N249" i="2"/>
  <c r="M63" i="2"/>
  <c r="N125" i="2"/>
  <c r="M182" i="2"/>
  <c r="N60" i="2"/>
  <c r="P61" i="2" s="1"/>
  <c r="M70" i="2"/>
  <c r="O71" i="2" s="1"/>
  <c r="L83" i="2"/>
  <c r="L84" i="2" s="1"/>
  <c r="G110" i="2"/>
  <c r="N190" i="2"/>
  <c r="M202" i="2"/>
  <c r="G242" i="2"/>
  <c r="M282" i="2"/>
  <c r="N304" i="2"/>
  <c r="N308" i="2"/>
  <c r="M328" i="2"/>
  <c r="M330" i="2"/>
  <c r="M190" i="2"/>
  <c r="M278" i="2"/>
  <c r="N288" i="2"/>
  <c r="M308" i="2"/>
  <c r="N405" i="2"/>
  <c r="M245" i="2"/>
  <c r="N113" i="2"/>
  <c r="M117" i="2"/>
  <c r="N237" i="2"/>
  <c r="N40" i="2"/>
  <c r="L60" i="2"/>
  <c r="L61" i="2" s="1"/>
  <c r="K70" i="2"/>
  <c r="K71" i="2" s="1"/>
  <c r="N110" i="2"/>
  <c r="P111" i="2" s="1"/>
  <c r="M120" i="2"/>
  <c r="O121" i="2" s="1"/>
  <c r="G154" i="2"/>
  <c r="G222" i="2"/>
  <c r="N242" i="2"/>
  <c r="P243" i="2" s="1"/>
  <c r="N273" i="2"/>
  <c r="M288" i="2"/>
  <c r="K295" i="2"/>
  <c r="M405" i="2"/>
  <c r="M110" i="2"/>
  <c r="O111" i="2" s="1"/>
  <c r="M242" i="2"/>
  <c r="O243" i="2" s="1"/>
  <c r="N264" i="2"/>
  <c r="P265" i="2" s="1"/>
  <c r="N267" i="2"/>
  <c r="N392" i="2"/>
  <c r="P393" i="2" s="1"/>
  <c r="N395" i="2"/>
  <c r="N258" i="2"/>
  <c r="L110" i="2"/>
  <c r="L111" i="2" s="1"/>
  <c r="K120" i="2"/>
  <c r="K121" i="2" s="1"/>
  <c r="L242" i="2"/>
  <c r="L243" i="2" s="1"/>
  <c r="M264" i="2"/>
  <c r="O265" i="2" s="1"/>
  <c r="M267" i="2"/>
  <c r="G311" i="2"/>
  <c r="N338" i="2"/>
  <c r="P339" i="2" s="1"/>
  <c r="N341" i="2"/>
  <c r="N358" i="2"/>
  <c r="M392" i="2"/>
  <c r="O393" i="2" s="1"/>
  <c r="M395" i="2"/>
  <c r="N312" i="2"/>
  <c r="N314" i="2"/>
  <c r="M358" i="2"/>
  <c r="L392" i="2"/>
  <c r="L393" i="2" s="1"/>
  <c r="G201" i="2"/>
  <c r="L264" i="2"/>
  <c r="L265" i="2" s="1"/>
  <c r="N83" i="2"/>
  <c r="P84" i="2" s="1"/>
  <c r="N295" i="2"/>
  <c r="N298" i="2"/>
  <c r="G303" i="2"/>
  <c r="G327" i="2"/>
  <c r="M338" i="2"/>
  <c r="N141" i="2"/>
  <c r="M141" i="2"/>
  <c r="G9" i="2"/>
  <c r="F9" i="2"/>
  <c r="K392" i="2"/>
  <c r="K393" i="2" s="1"/>
  <c r="G392" i="2"/>
  <c r="G264" i="2"/>
  <c r="C23" i="2"/>
  <c r="C25" i="2"/>
  <c r="C27" i="2"/>
  <c r="C33" i="2"/>
  <c r="C39" i="2"/>
  <c r="C45" i="2"/>
  <c r="C72" i="2"/>
  <c r="C85" i="2"/>
  <c r="C83" i="2" s="1"/>
  <c r="C90" i="2"/>
  <c r="C96" i="2"/>
  <c r="C112" i="2"/>
  <c r="C116" i="2"/>
  <c r="C124" i="2"/>
  <c r="C120" i="2" s="1"/>
  <c r="C128" i="2"/>
  <c r="C134" i="2"/>
  <c r="C144" i="2"/>
  <c r="C140" i="2" s="1"/>
  <c r="C148" i="2"/>
  <c r="C156" i="2"/>
  <c r="C161" i="2"/>
  <c r="C167" i="2"/>
  <c r="C173" i="2"/>
  <c r="C181" i="2"/>
  <c r="C185" i="2"/>
  <c r="C189" i="2"/>
  <c r="C205" i="2"/>
  <c r="C201" i="2" s="1"/>
  <c r="C209" i="2"/>
  <c r="C216" i="2"/>
  <c r="C224" i="2"/>
  <c r="C234" i="2"/>
  <c r="C244" i="2"/>
  <c r="C248" i="2"/>
  <c r="C257" i="2"/>
  <c r="C255" i="2" s="1"/>
  <c r="C266" i="2"/>
  <c r="C272" i="2"/>
  <c r="C281" i="2"/>
  <c r="C277" i="2" s="1"/>
  <c r="C287" i="2"/>
  <c r="C285" i="2" s="1"/>
  <c r="C297" i="2"/>
  <c r="C295" i="2" s="1"/>
  <c r="C307" i="2"/>
  <c r="C303" i="2" s="1"/>
  <c r="C313" i="2"/>
  <c r="C311" i="2" s="1"/>
  <c r="C321" i="2"/>
  <c r="C329" i="2"/>
  <c r="C327" i="2" s="1"/>
  <c r="C340" i="2"/>
  <c r="C338" i="2" s="1"/>
  <c r="C357" i="2"/>
  <c r="C355" i="2" s="1"/>
  <c r="C384" i="2"/>
  <c r="C382" i="2" s="1"/>
  <c r="C394" i="2"/>
  <c r="C392" i="2" s="1"/>
  <c r="C404" i="2"/>
  <c r="C410" i="2"/>
  <c r="C416" i="2"/>
  <c r="C422" i="2"/>
  <c r="C428" i="2"/>
  <c r="C434" i="2"/>
  <c r="H121" i="2" l="1"/>
  <c r="I121" i="2"/>
  <c r="J121" i="2"/>
  <c r="H71" i="2"/>
  <c r="J71" i="2"/>
  <c r="I71" i="2"/>
  <c r="H155" i="2"/>
  <c r="J155" i="2"/>
  <c r="I155" i="2"/>
  <c r="H278" i="2"/>
  <c r="I278" i="2"/>
  <c r="J278" i="2"/>
  <c r="H202" i="2"/>
  <c r="I202" i="2"/>
  <c r="J202" i="2"/>
  <c r="H286" i="2"/>
  <c r="I286" i="2"/>
  <c r="J286" i="2"/>
  <c r="H243" i="2"/>
  <c r="I243" i="2"/>
  <c r="J243" i="2"/>
  <c r="H265" i="2"/>
  <c r="J265" i="2"/>
  <c r="I265" i="2"/>
  <c r="H328" i="2"/>
  <c r="J328" i="2"/>
  <c r="I328" i="2"/>
  <c r="I312" i="2"/>
  <c r="J312" i="2"/>
  <c r="J59" i="2"/>
  <c r="I59" i="2"/>
  <c r="H383" i="2"/>
  <c r="I383" i="2"/>
  <c r="J383" i="2"/>
  <c r="I393" i="2"/>
  <c r="J393" i="2"/>
  <c r="H304" i="2"/>
  <c r="J304" i="2"/>
  <c r="I304" i="2"/>
  <c r="J57" i="2"/>
  <c r="I57" i="2"/>
  <c r="H61" i="2"/>
  <c r="I61" i="2"/>
  <c r="J61" i="2"/>
  <c r="H111" i="2"/>
  <c r="J111" i="2"/>
  <c r="I111" i="2"/>
  <c r="M296" i="2"/>
  <c r="K296" i="2"/>
  <c r="H223" i="2"/>
  <c r="I223" i="2"/>
  <c r="J223" i="2"/>
  <c r="J18" i="2"/>
  <c r="I18" i="2"/>
  <c r="K19" i="2"/>
  <c r="K59" i="2"/>
  <c r="N121" i="2"/>
  <c r="H59" i="2"/>
  <c r="G19" i="2"/>
  <c r="N256" i="2"/>
  <c r="P256" i="2"/>
  <c r="H393" i="2"/>
  <c r="M339" i="2"/>
  <c r="O339" i="2"/>
  <c r="H312" i="2"/>
  <c r="L19" i="2"/>
  <c r="N296" i="2"/>
  <c r="P296" i="2"/>
  <c r="M84" i="2"/>
  <c r="O84" i="2"/>
  <c r="N59" i="2"/>
  <c r="P59" i="2"/>
  <c r="N17" i="2"/>
  <c r="P57" i="2"/>
  <c r="K17" i="2"/>
  <c r="K18" i="2" s="1"/>
  <c r="M17" i="2"/>
  <c r="O437" i="2" s="1"/>
  <c r="N19" i="2"/>
  <c r="N426" i="2" s="1"/>
  <c r="P427" i="2" s="1"/>
  <c r="L54" i="2"/>
  <c r="L55" i="2" s="1"/>
  <c r="L17" i="2"/>
  <c r="G54" i="2"/>
  <c r="H57" i="2"/>
  <c r="M59" i="2"/>
  <c r="M19" i="2"/>
  <c r="M426" i="2" s="1"/>
  <c r="O427" i="2" s="1"/>
  <c r="M61" i="2"/>
  <c r="K54" i="2"/>
  <c r="K55" i="2" s="1"/>
  <c r="N57" i="2"/>
  <c r="N54" i="2"/>
  <c r="M57" i="2"/>
  <c r="M54" i="2"/>
  <c r="O55" i="2" s="1"/>
  <c r="M256" i="2"/>
  <c r="C70" i="2"/>
  <c r="M111" i="2"/>
  <c r="C222" i="2"/>
  <c r="M223" i="2"/>
  <c r="N84" i="2"/>
  <c r="M71" i="2"/>
  <c r="M265" i="2"/>
  <c r="N223" i="2"/>
  <c r="M356" i="2"/>
  <c r="M180" i="2"/>
  <c r="N71" i="2"/>
  <c r="N278" i="2"/>
  <c r="M243" i="2"/>
  <c r="M393" i="2"/>
  <c r="N155" i="2"/>
  <c r="M121" i="2"/>
  <c r="M235" i="2"/>
  <c r="N393" i="2"/>
  <c r="N265" i="2"/>
  <c r="N111" i="2"/>
  <c r="N286" i="2"/>
  <c r="N356" i="2"/>
  <c r="N243" i="2"/>
  <c r="N339" i="2"/>
  <c r="N180" i="2"/>
  <c r="M304" i="2"/>
  <c r="N61" i="2"/>
  <c r="M286" i="2"/>
  <c r="N328" i="2"/>
  <c r="C110" i="2"/>
  <c r="C264" i="2"/>
  <c r="C179" i="2"/>
  <c r="C21" i="2"/>
  <c r="C56" i="2"/>
  <c r="C17" i="2" s="1"/>
  <c r="C242" i="2"/>
  <c r="C154" i="2"/>
  <c r="C402" i="2"/>
  <c r="C58" i="2"/>
  <c r="C19" i="2" s="1"/>
  <c r="C102" i="2"/>
  <c r="C60" i="2"/>
  <c r="I20" i="2" l="1"/>
  <c r="J20" i="2"/>
  <c r="H20" i="2"/>
  <c r="H55" i="2"/>
  <c r="I55" i="2"/>
  <c r="J55" i="2"/>
  <c r="L437" i="2"/>
  <c r="L18" i="2"/>
  <c r="K426" i="2"/>
  <c r="K20" i="2"/>
  <c r="L426" i="2"/>
  <c r="L20" i="2"/>
  <c r="G426" i="2"/>
  <c r="G15" i="2"/>
  <c r="H16" i="2" s="1"/>
  <c r="G434" i="2"/>
  <c r="H437" i="2"/>
  <c r="K15" i="2"/>
  <c r="P18" i="2"/>
  <c r="P437" i="2"/>
  <c r="N18" i="2"/>
  <c r="M18" i="2"/>
  <c r="N55" i="2"/>
  <c r="P55" i="2"/>
  <c r="M422" i="2"/>
  <c r="O20" i="2"/>
  <c r="P20" i="2"/>
  <c r="M15" i="2"/>
  <c r="O18" i="2"/>
  <c r="N15" i="2"/>
  <c r="L15" i="2"/>
  <c r="L16" i="2" s="1"/>
  <c r="L8" i="2"/>
  <c r="M55" i="2"/>
  <c r="C54" i="2"/>
  <c r="C15" i="2"/>
  <c r="C400" i="2" s="1"/>
  <c r="H435" i="2" l="1"/>
  <c r="J435" i="2"/>
  <c r="I435" i="2"/>
  <c r="H427" i="2"/>
  <c r="J427" i="2"/>
  <c r="I427" i="2"/>
  <c r="L434" i="2"/>
  <c r="L435" i="2" s="1"/>
  <c r="J16" i="2"/>
  <c r="I16" i="2"/>
  <c r="K434" i="2"/>
  <c r="K435" i="2" s="1"/>
  <c r="K437" i="2"/>
  <c r="K400" i="2"/>
  <c r="K401" i="2" s="1"/>
  <c r="K16" i="2"/>
  <c r="K427" i="2"/>
  <c r="K422" i="2"/>
  <c r="K423" i="2" s="1"/>
  <c r="L422" i="2"/>
  <c r="L423" i="2" s="1"/>
  <c r="L427" i="2"/>
  <c r="G422" i="2"/>
  <c r="G400" i="2"/>
  <c r="N434" i="2"/>
  <c r="P435" i="2" s="1"/>
  <c r="O423" i="2"/>
  <c r="M427" i="2"/>
  <c r="N427" i="2"/>
  <c r="N422" i="2"/>
  <c r="L400" i="2"/>
  <c r="L401" i="2" s="1"/>
  <c r="L9" i="2"/>
  <c r="M8" i="2"/>
  <c r="M437" i="2"/>
  <c r="M434" i="2"/>
  <c r="O435" i="2" s="1"/>
  <c r="N16" i="2"/>
  <c r="P16" i="2"/>
  <c r="N437" i="2"/>
  <c r="M16" i="2"/>
  <c r="O16" i="2"/>
  <c r="G405" i="2"/>
  <c r="E413" i="2"/>
  <c r="E419" i="2"/>
  <c r="E425" i="2"/>
  <c r="E428" i="2"/>
  <c r="E431" i="2"/>
  <c r="E441" i="2"/>
  <c r="F428" i="2"/>
  <c r="G411" i="2"/>
  <c r="I423" i="2" l="1"/>
  <c r="J423" i="2"/>
  <c r="H401" i="2"/>
  <c r="J401" i="2"/>
  <c r="I401" i="2"/>
  <c r="M423" i="2"/>
  <c r="K402" i="2"/>
  <c r="K403" i="2" s="1"/>
  <c r="L402" i="2"/>
  <c r="L403" i="2" s="1"/>
  <c r="H423" i="2"/>
  <c r="G402" i="2"/>
  <c r="N435" i="2"/>
  <c r="M402" i="2"/>
  <c r="O403" i="2" s="1"/>
  <c r="N402" i="2"/>
  <c r="P403" i="2" s="1"/>
  <c r="P423" i="2"/>
  <c r="N423" i="2"/>
  <c r="M9" i="2"/>
  <c r="N8" i="2"/>
  <c r="O8" i="2" s="1"/>
  <c r="P8" i="2" s="1"/>
  <c r="M435" i="2"/>
  <c r="G429" i="2"/>
  <c r="G417" i="2"/>
  <c r="H403" i="2" l="1"/>
  <c r="I403" i="2"/>
  <c r="J403" i="2"/>
  <c r="M403" i="2"/>
  <c r="N403" i="2"/>
  <c r="N9" i="2"/>
  <c r="E25" i="2"/>
  <c r="E27" i="2"/>
  <c r="F27" i="2"/>
  <c r="G28" i="2" s="1"/>
  <c r="D27" i="2"/>
  <c r="G26" i="2"/>
  <c r="D25" i="2"/>
  <c r="E78" i="2"/>
  <c r="F124" i="2"/>
  <c r="E124" i="2"/>
  <c r="P9" i="2" l="1"/>
  <c r="O9" i="2"/>
  <c r="G125" i="2"/>
  <c r="G79" i="2"/>
  <c r="D144" i="2"/>
  <c r="G117" i="2"/>
  <c r="E410" i="2" l="1"/>
  <c r="G50" i="2"/>
  <c r="D297" i="2"/>
  <c r="F263" i="2"/>
  <c r="G73" i="2"/>
  <c r="G113" i="2"/>
  <c r="G298" i="2"/>
  <c r="E21" i="2"/>
  <c r="G86" i="2"/>
  <c r="E62" i="2"/>
  <c r="E72" i="2"/>
  <c r="F21" i="2" l="1"/>
  <c r="G22" i="2" s="1"/>
  <c r="G24" i="2"/>
  <c r="F287" i="2"/>
  <c r="G288" i="2" s="1"/>
  <c r="E248" i="2" l="1"/>
  <c r="G330" i="2"/>
  <c r="D23" i="2" l="1"/>
  <c r="G395" i="2"/>
  <c r="G358" i="2"/>
  <c r="E340" i="2"/>
  <c r="E313" i="2"/>
  <c r="E297" i="2"/>
  <c r="G267" i="2"/>
  <c r="E266" i="2"/>
  <c r="G258" i="2"/>
  <c r="E257" i="2"/>
  <c r="E255" i="2" s="1"/>
  <c r="F244" i="2"/>
  <c r="G245" i="2" s="1"/>
  <c r="G225" i="2"/>
  <c r="E224" i="2"/>
  <c r="E112" i="2"/>
  <c r="E110" i="2" s="1"/>
  <c r="E90" i="2" l="1"/>
  <c r="F32" i="2"/>
  <c r="F28" i="2"/>
  <c r="E39" i="2" l="1"/>
  <c r="E45" i="2"/>
  <c r="E60" i="2"/>
  <c r="E70" i="2"/>
  <c r="E83" i="2"/>
  <c r="E120" i="2"/>
  <c r="E134" i="2"/>
  <c r="F135" i="2" s="1"/>
  <c r="E140" i="2"/>
  <c r="E148" i="2"/>
  <c r="E153" i="2"/>
  <c r="E154" i="2"/>
  <c r="E161" i="2"/>
  <c r="E181" i="2"/>
  <c r="E222" i="2"/>
  <c r="E234" i="2"/>
  <c r="E244" i="2"/>
  <c r="F272" i="2"/>
  <c r="E281" i="2"/>
  <c r="E287" i="2"/>
  <c r="E307" i="2"/>
  <c r="E303" i="2" s="1"/>
  <c r="E311" i="2"/>
  <c r="E329" i="2"/>
  <c r="G341" i="2"/>
  <c r="F264" i="2" l="1"/>
  <c r="G265" i="2" s="1"/>
  <c r="G273" i="2"/>
  <c r="E56" i="2"/>
  <c r="E242" i="2"/>
  <c r="E384" i="2"/>
  <c r="E382" i="2" l="1"/>
  <c r="E394" i="2"/>
  <c r="E392" i="2" s="1"/>
  <c r="G233" i="2" l="1"/>
  <c r="D224" i="2"/>
  <c r="D156" i="2"/>
  <c r="E102" i="2" l="1"/>
  <c r="D394" i="2" l="1"/>
  <c r="F281" i="2" l="1"/>
  <c r="D281" i="2"/>
  <c r="G63" i="2"/>
  <c r="F277" i="2" l="1"/>
  <c r="G278" i="2" s="1"/>
  <c r="G282" i="2"/>
  <c r="G237" i="2"/>
  <c r="E237" i="2" l="1"/>
  <c r="D12" i="2" l="1"/>
  <c r="F222" i="2" l="1"/>
  <c r="G223" i="2" s="1"/>
  <c r="F441" i="2" l="1"/>
  <c r="F431" i="2"/>
  <c r="F425" i="2"/>
  <c r="F419" i="2"/>
  <c r="F407" i="2"/>
  <c r="F399" i="2"/>
  <c r="F395" i="2"/>
  <c r="F391" i="2"/>
  <c r="F381" i="2"/>
  <c r="F354" i="2"/>
  <c r="F337" i="2"/>
  <c r="F326" i="2"/>
  <c r="F324" i="2"/>
  <c r="F320" i="2"/>
  <c r="F302" i="2"/>
  <c r="F294" i="2"/>
  <c r="F282" i="2"/>
  <c r="F280" i="2"/>
  <c r="F241" i="2"/>
  <c r="F233" i="2"/>
  <c r="F221" i="2"/>
  <c r="F219" i="2"/>
  <c r="F194" i="2"/>
  <c r="F172" i="2"/>
  <c r="F166" i="2"/>
  <c r="F153" i="2"/>
  <c r="F151" i="2"/>
  <c r="F123" i="2"/>
  <c r="F95" i="2"/>
  <c r="F93" i="2"/>
  <c r="F89" i="2"/>
  <c r="F69" i="2"/>
  <c r="F50" i="2"/>
  <c r="F48" i="2"/>
  <c r="F44" i="2"/>
  <c r="F38" i="2"/>
  <c r="F36" i="2"/>
  <c r="F33" i="2"/>
  <c r="G34" i="2" s="1"/>
  <c r="F392" i="2" l="1"/>
  <c r="G393" i="2" s="1"/>
  <c r="F384" i="2"/>
  <c r="F382" i="2" s="1"/>
  <c r="L382" i="2"/>
  <c r="L383" i="2" s="1"/>
  <c r="M382" i="2"/>
  <c r="O383" i="2" s="1"/>
  <c r="F355" i="2"/>
  <c r="G356" i="2" s="1"/>
  <c r="F338" i="2"/>
  <c r="G339" i="2" s="1"/>
  <c r="F321" i="2"/>
  <c r="G322" i="2" s="1"/>
  <c r="F313" i="2"/>
  <c r="G314" i="2" s="1"/>
  <c r="F295" i="2"/>
  <c r="G296" i="2" s="1"/>
  <c r="F285" i="2"/>
  <c r="G286" i="2" s="1"/>
  <c r="F255" i="2"/>
  <c r="G256" i="2" s="1"/>
  <c r="G249" i="2"/>
  <c r="G217" i="2"/>
  <c r="F201" i="2"/>
  <c r="F189" i="2"/>
  <c r="G190" i="2" s="1"/>
  <c r="F185" i="2"/>
  <c r="F58" i="2" s="1"/>
  <c r="F56" i="2"/>
  <c r="F167" i="2"/>
  <c r="G168" i="2" s="1"/>
  <c r="F161" i="2"/>
  <c r="G162" i="2" s="1"/>
  <c r="F154" i="2"/>
  <c r="G155" i="2" s="1"/>
  <c r="F148" i="2"/>
  <c r="G149" i="2" s="1"/>
  <c r="F128" i="2"/>
  <c r="F120" i="2"/>
  <c r="G121" i="2" s="1"/>
  <c r="F96" i="2"/>
  <c r="F90" i="2"/>
  <c r="G91" i="2" s="1"/>
  <c r="F83" i="2"/>
  <c r="G84" i="2" s="1"/>
  <c r="F60" i="2"/>
  <c r="G61" i="2" s="1"/>
  <c r="F45" i="2"/>
  <c r="G46" i="2" s="1"/>
  <c r="F39" i="2"/>
  <c r="G40" i="2" s="1"/>
  <c r="E9" i="2"/>
  <c r="G129" i="2" l="1"/>
  <c r="G186" i="2"/>
  <c r="G202" i="2"/>
  <c r="F202" i="2"/>
  <c r="G182" i="2"/>
  <c r="F303" i="2"/>
  <c r="G308" i="2"/>
  <c r="G383" i="2"/>
  <c r="G385" i="2"/>
  <c r="F327" i="2"/>
  <c r="G328" i="2" s="1"/>
  <c r="F149" i="2"/>
  <c r="F110" i="2"/>
  <c r="G111" i="2" s="1"/>
  <c r="G141" i="2"/>
  <c r="F242" i="2"/>
  <c r="G243" i="2" s="1"/>
  <c r="K382" i="2"/>
  <c r="K383" i="2" s="1"/>
  <c r="N382" i="2"/>
  <c r="F311" i="2"/>
  <c r="G312" i="2" s="1"/>
  <c r="F179" i="2"/>
  <c r="G180" i="2" s="1"/>
  <c r="F234" i="2"/>
  <c r="G235" i="2" s="1"/>
  <c r="F70" i="2"/>
  <c r="G71" i="2" s="1"/>
  <c r="N383" i="2" l="1"/>
  <c r="P383" i="2"/>
  <c r="F304" i="2"/>
  <c r="G304" i="2"/>
  <c r="G57" i="2"/>
  <c r="F17" i="2"/>
  <c r="M383" i="2"/>
  <c r="F436" i="2" l="1"/>
  <c r="F434" i="2" s="1"/>
  <c r="F402" i="2" s="1"/>
  <c r="G18" i="2"/>
  <c r="N20" i="2"/>
  <c r="N400" i="2"/>
  <c r="P401" i="2" s="1"/>
  <c r="M20" i="2"/>
  <c r="D437" i="2"/>
  <c r="D431" i="2"/>
  <c r="D427" i="2"/>
  <c r="D425" i="2"/>
  <c r="D419" i="2"/>
  <c r="D413" i="2"/>
  <c r="E407" i="2"/>
  <c r="D407" i="2"/>
  <c r="D404" i="2"/>
  <c r="D434" i="2"/>
  <c r="D428" i="2"/>
  <c r="E429" i="2" s="1"/>
  <c r="F429" i="2"/>
  <c r="D416" i="2"/>
  <c r="E417" i="2" s="1"/>
  <c r="D410" i="2"/>
  <c r="E411" i="2" s="1"/>
  <c r="D441" i="2"/>
  <c r="M400" i="2" l="1"/>
  <c r="G437" i="2"/>
  <c r="G435" i="2"/>
  <c r="D402" i="2"/>
  <c r="D403" i="2" s="1"/>
  <c r="F417" i="2"/>
  <c r="D417" i="2"/>
  <c r="D405" i="2"/>
  <c r="D423" i="2"/>
  <c r="E405" i="2"/>
  <c r="F405" i="2"/>
  <c r="D435" i="2"/>
  <c r="F411" i="2"/>
  <c r="D429" i="2"/>
  <c r="D411" i="2"/>
  <c r="M401" i="2" l="1"/>
  <c r="O401" i="2"/>
  <c r="N401" i="2"/>
  <c r="E399" i="2"/>
  <c r="D399" i="2"/>
  <c r="E395" i="2"/>
  <c r="D395" i="2"/>
  <c r="D392" i="2"/>
  <c r="F393" i="2"/>
  <c r="E391" i="2"/>
  <c r="D391" i="2"/>
  <c r="D384" i="2"/>
  <c r="D382" i="2" s="1"/>
  <c r="E381" i="2"/>
  <c r="D381" i="2"/>
  <c r="D357" i="2"/>
  <c r="D355" i="2" s="1"/>
  <c r="E357" i="2"/>
  <c r="E17" i="2" s="1"/>
  <c r="E354" i="2"/>
  <c r="D354" i="2"/>
  <c r="D340" i="2"/>
  <c r="D338" i="2" s="1"/>
  <c r="F341" i="2"/>
  <c r="E337" i="2"/>
  <c r="D337" i="2"/>
  <c r="D329" i="2"/>
  <c r="F330" i="2"/>
  <c r="E326" i="2"/>
  <c r="D326" i="2"/>
  <c r="E324" i="2"/>
  <c r="D324" i="2"/>
  <c r="D321" i="2"/>
  <c r="E321" i="2"/>
  <c r="F322" i="2" s="1"/>
  <c r="E320" i="2"/>
  <c r="D320" i="2"/>
  <c r="D313" i="2"/>
  <c r="D311" i="2" s="1"/>
  <c r="D307" i="2"/>
  <c r="D303" i="2" s="1"/>
  <c r="F308" i="2"/>
  <c r="F306" i="2"/>
  <c r="E302" i="2"/>
  <c r="D302" i="2"/>
  <c r="D295" i="2"/>
  <c r="F298" i="2"/>
  <c r="E294" i="2"/>
  <c r="D294" i="2"/>
  <c r="D287" i="2"/>
  <c r="D285" i="2" s="1"/>
  <c r="F288" i="2"/>
  <c r="E282" i="2"/>
  <c r="D282" i="2"/>
  <c r="E280" i="2"/>
  <c r="D280" i="2"/>
  <c r="D277" i="2"/>
  <c r="E277" i="2"/>
  <c r="F278" i="2" s="1"/>
  <c r="D272" i="2"/>
  <c r="E272" i="2"/>
  <c r="F273" i="2" s="1"/>
  <c r="D266" i="2"/>
  <c r="F267" i="2"/>
  <c r="E263" i="2"/>
  <c r="D263" i="2"/>
  <c r="D248" i="2"/>
  <c r="F249" i="2"/>
  <c r="D244" i="2"/>
  <c r="F245" i="2"/>
  <c r="E241" i="2"/>
  <c r="D241" i="2"/>
  <c r="E233" i="2"/>
  <c r="D233" i="2"/>
  <c r="D222" i="2"/>
  <c r="D216" i="2"/>
  <c r="F217" i="2"/>
  <c r="E219" i="2"/>
  <c r="D219" i="2"/>
  <c r="E221" i="2"/>
  <c r="D221" i="2"/>
  <c r="D215" i="2"/>
  <c r="D209" i="2"/>
  <c r="E210" i="2" s="1"/>
  <c r="D205" i="2"/>
  <c r="D189" i="2"/>
  <c r="E189" i="2"/>
  <c r="F190" i="2" s="1"/>
  <c r="D194" i="2"/>
  <c r="E436" i="2" l="1"/>
  <c r="E434" i="2" s="1"/>
  <c r="D201" i="2"/>
  <c r="E202" i="2" s="1"/>
  <c r="E206" i="2"/>
  <c r="D383" i="2"/>
  <c r="D393" i="2"/>
  <c r="D327" i="2"/>
  <c r="D328" i="2" s="1"/>
  <c r="D341" i="2"/>
  <c r="E358" i="2"/>
  <c r="F358" i="2"/>
  <c r="D356" i="2"/>
  <c r="E355" i="2"/>
  <c r="F356" i="2" s="1"/>
  <c r="D385" i="2"/>
  <c r="D308" i="2"/>
  <c r="F383" i="2"/>
  <c r="F385" i="2"/>
  <c r="E314" i="2"/>
  <c r="F314" i="2"/>
  <c r="F312" i="2"/>
  <c r="F235" i="2"/>
  <c r="F237" i="2"/>
  <c r="F223" i="2"/>
  <c r="F225" i="2"/>
  <c r="D358" i="2"/>
  <c r="E341" i="2"/>
  <c r="E338" i="2"/>
  <c r="E393" i="2"/>
  <c r="E385" i="2"/>
  <c r="D339" i="2"/>
  <c r="E330" i="2"/>
  <c r="E267" i="2"/>
  <c r="E278" i="2"/>
  <c r="E322" i="2"/>
  <c r="D322" i="2"/>
  <c r="D312" i="2"/>
  <c r="D330" i="2"/>
  <c r="E327" i="2"/>
  <c r="D306" i="2"/>
  <c r="D314" i="2"/>
  <c r="E308" i="2"/>
  <c r="D278" i="2"/>
  <c r="E273" i="2"/>
  <c r="D296" i="2"/>
  <c r="D242" i="2"/>
  <c r="D286" i="2"/>
  <c r="E249" i="2"/>
  <c r="E306" i="2"/>
  <c r="D288" i="2"/>
  <c r="D298" i="2"/>
  <c r="E295" i="2"/>
  <c r="F296" i="2" s="1"/>
  <c r="E285" i="2"/>
  <c r="F286" i="2" s="1"/>
  <c r="E288" i="2"/>
  <c r="E298" i="2"/>
  <c r="D273" i="2"/>
  <c r="D267" i="2"/>
  <c r="D249" i="2"/>
  <c r="E264" i="2"/>
  <c r="F265" i="2" s="1"/>
  <c r="D264" i="2"/>
  <c r="F243" i="2"/>
  <c r="D245" i="2"/>
  <c r="D234" i="2"/>
  <c r="D217" i="2"/>
  <c r="E245" i="2"/>
  <c r="D210" i="2"/>
  <c r="E217" i="2"/>
  <c r="D223" i="2"/>
  <c r="D206" i="2"/>
  <c r="D225" i="2"/>
  <c r="E225" i="2"/>
  <c r="D190" i="2"/>
  <c r="D202" i="2"/>
  <c r="E190" i="2"/>
  <c r="D185" i="2"/>
  <c r="E185" i="2"/>
  <c r="E58" i="2" s="1"/>
  <c r="D181" i="2"/>
  <c r="F182" i="2"/>
  <c r="D173" i="2"/>
  <c r="E173" i="2"/>
  <c r="E172" i="2"/>
  <c r="D172" i="2"/>
  <c r="D167" i="2"/>
  <c r="D161" i="2"/>
  <c r="F162" i="2"/>
  <c r="E166" i="2"/>
  <c r="D166" i="2"/>
  <c r="E160" i="2"/>
  <c r="D160" i="2"/>
  <c r="D148" i="2"/>
  <c r="D153" i="2"/>
  <c r="E151" i="2"/>
  <c r="D140" i="2"/>
  <c r="F145" i="2"/>
  <c r="E437" i="2" l="1"/>
  <c r="F437" i="2"/>
  <c r="E435" i="2"/>
  <c r="F435" i="2"/>
  <c r="F186" i="2"/>
  <c r="E179" i="2"/>
  <c r="F180" i="2" s="1"/>
  <c r="E356" i="2"/>
  <c r="E167" i="2"/>
  <c r="F168" i="2" s="1"/>
  <c r="E383" i="2"/>
  <c r="D235" i="2"/>
  <c r="E235" i="2"/>
  <c r="E296" i="2"/>
  <c r="E328" i="2"/>
  <c r="F328" i="2"/>
  <c r="E312" i="2"/>
  <c r="F155" i="2"/>
  <c r="F157" i="2"/>
  <c r="E223" i="2"/>
  <c r="E339" i="2"/>
  <c r="F339" i="2"/>
  <c r="D243" i="2"/>
  <c r="E243" i="2"/>
  <c r="E265" i="2"/>
  <c r="D186" i="2"/>
  <c r="D304" i="2"/>
  <c r="E304" i="2"/>
  <c r="D265" i="2"/>
  <c r="E286" i="2"/>
  <c r="E145" i="2"/>
  <c r="E186" i="2"/>
  <c r="D141" i="2"/>
  <c r="D149" i="2"/>
  <c r="D168" i="2"/>
  <c r="D145" i="2"/>
  <c r="D162" i="2"/>
  <c r="D182" i="2"/>
  <c r="E149" i="2"/>
  <c r="D154" i="2"/>
  <c r="D155" i="2" s="1"/>
  <c r="D157" i="2"/>
  <c r="E157" i="2"/>
  <c r="E162" i="2"/>
  <c r="D179" i="2"/>
  <c r="E182" i="2"/>
  <c r="D134" i="2"/>
  <c r="E139" i="2"/>
  <c r="D139" i="2"/>
  <c r="D128" i="2"/>
  <c r="E128" i="2"/>
  <c r="F129" i="2" s="1"/>
  <c r="E133" i="2"/>
  <c r="D133" i="2"/>
  <c r="E168" i="2" l="1"/>
  <c r="E141" i="2"/>
  <c r="F141" i="2"/>
  <c r="D180" i="2"/>
  <c r="E135" i="2"/>
  <c r="E155" i="2"/>
  <c r="D129" i="2"/>
  <c r="E129" i="2"/>
  <c r="D135" i="2"/>
  <c r="E180" i="2"/>
  <c r="E123" i="2"/>
  <c r="D123" i="2"/>
  <c r="D124" i="2"/>
  <c r="D120" i="2" s="1"/>
  <c r="F125" i="2"/>
  <c r="D125" i="2" l="1"/>
  <c r="E125" i="2"/>
  <c r="D121" i="2"/>
  <c r="D257" i="2"/>
  <c r="D255" i="2" s="1"/>
  <c r="F117" i="2"/>
  <c r="D112" i="2"/>
  <c r="F113" i="2"/>
  <c r="E109" i="2"/>
  <c r="D102" i="2"/>
  <c r="D96" i="2"/>
  <c r="E96" i="2"/>
  <c r="E101" i="2"/>
  <c r="D101" i="2"/>
  <c r="E95" i="2"/>
  <c r="D95" i="2"/>
  <c r="D90" i="2"/>
  <c r="F91" i="2"/>
  <c r="E93" i="2"/>
  <c r="E89" i="2"/>
  <c r="D89" i="2"/>
  <c r="D85" i="2"/>
  <c r="D83" i="2" s="1"/>
  <c r="F86" i="2"/>
  <c r="D78" i="2"/>
  <c r="F79" i="2"/>
  <c r="D72" i="2"/>
  <c r="F73" i="2"/>
  <c r="E69" i="2"/>
  <c r="D69" i="2"/>
  <c r="F63" i="2"/>
  <c r="E48" i="2"/>
  <c r="D48" i="2"/>
  <c r="D45" i="2"/>
  <c r="F46" i="2"/>
  <c r="F26" i="2"/>
  <c r="D39" i="2"/>
  <c r="F40" i="2"/>
  <c r="E44" i="2"/>
  <c r="D44" i="2"/>
  <c r="D33" i="2"/>
  <c r="E33" i="2"/>
  <c r="F34" i="2" s="1"/>
  <c r="E38" i="2"/>
  <c r="D38" i="2"/>
  <c r="E36" i="2"/>
  <c r="D36" i="2"/>
  <c r="E32" i="2"/>
  <c r="D32" i="2"/>
  <c r="E30" i="2"/>
  <c r="D30" i="2"/>
  <c r="F24" i="2" l="1"/>
  <c r="F22" i="2"/>
  <c r="D256" i="2"/>
  <c r="F105" i="2"/>
  <c r="E121" i="2"/>
  <c r="F121" i="2"/>
  <c r="F256" i="2"/>
  <c r="F258" i="2"/>
  <c r="D113" i="2"/>
  <c r="F111" i="2"/>
  <c r="D40" i="2"/>
  <c r="D56" i="2"/>
  <c r="E86" i="2"/>
  <c r="E91" i="2"/>
  <c r="D97" i="2"/>
  <c r="D110" i="2"/>
  <c r="D34" i="2"/>
  <c r="D91" i="2"/>
  <c r="E26" i="2"/>
  <c r="F84" i="2"/>
  <c r="E256" i="2"/>
  <c r="D84" i="2"/>
  <c r="D46" i="2"/>
  <c r="E46" i="2"/>
  <c r="D50" i="2"/>
  <c r="E50" i="2"/>
  <c r="D60" i="2"/>
  <c r="D70" i="2"/>
  <c r="D58" i="2"/>
  <c r="E113" i="2"/>
  <c r="D117" i="2"/>
  <c r="E117" i="2"/>
  <c r="D24" i="2"/>
  <c r="E63" i="2"/>
  <c r="F57" i="2"/>
  <c r="D63" i="2"/>
  <c r="F61" i="2"/>
  <c r="E73" i="2"/>
  <c r="F71" i="2"/>
  <c r="E54" i="2"/>
  <c r="D86" i="2"/>
  <c r="E105" i="2"/>
  <c r="D105" i="2"/>
  <c r="E258" i="2"/>
  <c r="E40" i="2"/>
  <c r="E34" i="2"/>
  <c r="E28" i="2"/>
  <c r="D21" i="2"/>
  <c r="D26" i="2"/>
  <c r="E24" i="2"/>
  <c r="D258" i="2"/>
  <c r="D79" i="2"/>
  <c r="E79" i="2"/>
  <c r="D73" i="2"/>
  <c r="D28" i="2"/>
  <c r="D17" i="2" l="1"/>
  <c r="E103" i="2"/>
  <c r="E59" i="2"/>
  <c r="E71" i="2"/>
  <c r="F18" i="2"/>
  <c r="D19" i="2"/>
  <c r="E19" i="2"/>
  <c r="E426" i="2" s="1"/>
  <c r="D71" i="2"/>
  <c r="D22" i="2"/>
  <c r="D57" i="2"/>
  <c r="E61" i="2"/>
  <c r="D61" i="2"/>
  <c r="E111" i="2"/>
  <c r="D111" i="2"/>
  <c r="E84" i="2"/>
  <c r="E57" i="2"/>
  <c r="D54" i="2"/>
  <c r="E22" i="2"/>
  <c r="E422" i="2" l="1"/>
  <c r="E402" i="2" s="1"/>
  <c r="E427" i="2"/>
  <c r="D15" i="2"/>
  <c r="E15" i="2"/>
  <c r="E400" i="2" s="1"/>
  <c r="D18" i="2"/>
  <c r="E18" i="2"/>
  <c r="E20" i="2"/>
  <c r="E55" i="2"/>
  <c r="E423" i="2" l="1"/>
  <c r="E403" i="2"/>
  <c r="E16" i="2"/>
  <c r="D400" i="2"/>
  <c r="E401" i="2" l="1"/>
  <c r="D109" i="2"/>
  <c r="D103" i="2"/>
  <c r="D59" i="2"/>
  <c r="D55" i="2" l="1"/>
  <c r="D20" i="2" l="1"/>
  <c r="D401" i="2" l="1"/>
  <c r="D16" i="2"/>
  <c r="G109" i="2" l="1"/>
  <c r="F109" i="2"/>
  <c r="M109" i="2"/>
  <c r="F59" i="2"/>
  <c r="N109" i="2"/>
  <c r="F102" i="2"/>
  <c r="F103" i="2" s="1"/>
  <c r="G102" i="2"/>
  <c r="P103" i="2"/>
  <c r="J103" i="2" l="1"/>
  <c r="I103" i="2"/>
  <c r="M103" i="2"/>
  <c r="O103" i="2"/>
  <c r="G103" i="2"/>
  <c r="H103" i="2"/>
  <c r="N103" i="2"/>
  <c r="F54" i="2"/>
  <c r="F19" i="2"/>
  <c r="F15" i="2" s="1"/>
  <c r="F400" i="2" s="1"/>
  <c r="G59" i="2"/>
  <c r="G427" i="2" l="1"/>
  <c r="F427" i="2"/>
  <c r="F20" i="2"/>
  <c r="G20" i="2"/>
  <c r="G55" i="2"/>
  <c r="F55" i="2"/>
  <c r="G423" i="2" l="1"/>
  <c r="F423" i="2"/>
  <c r="G16" i="2"/>
  <c r="F16" i="2"/>
  <c r="G403" i="2" l="1"/>
  <c r="F403" i="2"/>
  <c r="G401" i="2"/>
  <c r="F401" i="2"/>
</calcChain>
</file>

<file path=xl/sharedStrings.xml><?xml version="1.0" encoding="utf-8"?>
<sst xmlns="http://schemas.openxmlformats.org/spreadsheetml/2006/main" count="889" uniqueCount="178">
  <si>
    <t xml:space="preserve">       Показатели</t>
  </si>
  <si>
    <t>%</t>
  </si>
  <si>
    <t xml:space="preserve">из них   -   по крупным и средним предприятиям </t>
  </si>
  <si>
    <t xml:space="preserve">Муниципальная собственность </t>
  </si>
  <si>
    <t>Частная собственность</t>
  </si>
  <si>
    <t>Иностранная и смешанная собств. с иностр.участием</t>
  </si>
  <si>
    <t>из них -по крупным и средним предприятиям (факт из таб.2)</t>
  </si>
  <si>
    <t>Государственная собственность</t>
  </si>
  <si>
    <t>из них -по крупным и средним предприятиям</t>
  </si>
  <si>
    <t xml:space="preserve">              -    по малым и микро-  предприятиям</t>
  </si>
  <si>
    <t>Темп роста</t>
  </si>
  <si>
    <t>01 Растениеводство и животноводство, охота и предоставление соответствующих услуг в этих областях</t>
  </si>
  <si>
    <t>02 Лесоводство и лесозаготовки</t>
  </si>
  <si>
    <t>03 Рыболовство и рыбоводство</t>
  </si>
  <si>
    <t>Раздел В ДОБЫЧА ПОЛЕЗНЫХ ИСКОПАЕМЫХ</t>
  </si>
  <si>
    <t>10 Производство пищевых продуктов</t>
  </si>
  <si>
    <t>11 Производство напитков</t>
  </si>
  <si>
    <t>13 Производство текстильных изделий</t>
  </si>
  <si>
    <t>14 Производство одежды</t>
  </si>
  <si>
    <t>15 Производство кожи и изделий из кожи</t>
  </si>
  <si>
    <t>16 Обработка древесины и производство изделий из дерева и пробки, кроме мебели, производство изделий из соломки и материалов для плетения</t>
  </si>
  <si>
    <t>17 Производство бумаги и бумажных изделий</t>
  </si>
  <si>
    <t>18 Деятельность полиграфическая и копирование носителей информации</t>
  </si>
  <si>
    <t>19 Производство кокса и нефтепродуктов</t>
  </si>
  <si>
    <t>20 Производство химических веществ и химических продуктов</t>
  </si>
  <si>
    <t>22 Производство резиновых и пластмассовых изделий</t>
  </si>
  <si>
    <t>23 Производство прочей неметаллической минеральной продукции</t>
  </si>
  <si>
    <t>24 Производство металлургическое</t>
  </si>
  <si>
    <t>25 Производство готовых металлических изделий, кроме машин и оборудования</t>
  </si>
  <si>
    <t>26 Производство компьютеров, электронных и оптических изделий</t>
  </si>
  <si>
    <t>27 Производство электрического оборудования</t>
  </si>
  <si>
    <t>28 Производство машин и оборудования, не включенных в другие группировки</t>
  </si>
  <si>
    <t>29 Производство автотранспортных средств, прицепов и полуприцепов</t>
  </si>
  <si>
    <t>31 Производство мебели</t>
  </si>
  <si>
    <t>32 Производство прочих готовых изделий</t>
  </si>
  <si>
    <t>33 Ремонт и монтаж машин и оборудования</t>
  </si>
  <si>
    <t>Раздел D ОБЕСПЕЧЕНИЕ ЭЛЕКТРИЧЕСКОЙ ЭНЕРГИЕЙ, ГАЗОМ И ПАРОМ; КОНДИЦИОНИРОВАНИЕ ВОЗДУХА</t>
  </si>
  <si>
    <t>Раздел Е ВОДОСНАБЖЕНИЕ; ВОДООТВЕДЕНИЕ, ОРГАНИЗАЦИЯ СБОРА И УТИЛИЗАЦИИ ОТХОДОВ, ДЕЯТЕЛЬНОСТЬ ПО ЛИКВИДАЦИИ ЗАГРЯЗНЕНИЙ</t>
  </si>
  <si>
    <t>Раздел G ТОРГОВЛЯ ОПТОВАЯ И РОЗНИЧНАЯ; РЕМОНТ АВТОТРАНСПОРТНЫХ СРЕДСТВ И МОТОЦИКЛОВ</t>
  </si>
  <si>
    <t>Раздел Н ТРАНСПОРТИРОВКА И ХРАНЕНИЕ</t>
  </si>
  <si>
    <t>Раздел L ДЕЯТЕЛЬНОСТЬ ПО ОПЕРАЦИЯМ С НЕДВИЖИМЫМ ИМУЩЕСТВОМ</t>
  </si>
  <si>
    <t>Раздел N ДЕЯТЕЛЬНОСТЬ АДМИНИСТРАТИВНАЯ И СОПУТСТВУЮЩИЕ ДОПОЛНИТЕЛЬНЫЕ УСЛУГИ</t>
  </si>
  <si>
    <t>Раздел О ГОСУДАРСТВЕННОЕ УПРАВЛЕНИЕ И ОБЕСПЕЧЕНИЕ ВОЕННОЙ БЕЗОПАСНОСТИ; СОЦИАЛЬНОЕ ОБЕСПЕЧЕНИЕ</t>
  </si>
  <si>
    <t>Раздел Q ДЕЯТЕЛЬНОСТЬ В ОБЛАСТИ ЗДРАВООХРАНЕНИЯ И СОЦИАЛЬНЫХ УСЛУГ</t>
  </si>
  <si>
    <t>Раздел R ДЕЯТЕЛЬНОСТЬ В ОБЛАСТИ КУЛЬТУРЫ, СПОРТА, ОРГАНИЗАЦИИ ДОСУГА И РАЗВЛЕЧЕНИЙ</t>
  </si>
  <si>
    <t>Раздел S ПРЕДОСТАВЛЕНИЕ ПРОЧИХ ВИДОВ УСЛУГ</t>
  </si>
  <si>
    <t>Ед. изм.</t>
  </si>
  <si>
    <t>прочие предприятия</t>
  </si>
  <si>
    <t xml:space="preserve">          -  по малым и  микро- предприятиям </t>
  </si>
  <si>
    <t>из них -по крупным и средним предприятиям: ( итог стат.таб 2; по предприятиям - из таб  стат.)</t>
  </si>
  <si>
    <t>Раздел К ДЕЯТЕЛЬНОСТЬ ФИНАНСОВАЯ И СТРАХОВАЯ</t>
  </si>
  <si>
    <t>чел.</t>
  </si>
  <si>
    <t>темп роста (снижения) к предыдущему году</t>
  </si>
  <si>
    <t>Рождаемость</t>
  </si>
  <si>
    <r>
      <t>Смертность</t>
    </r>
    <r>
      <rPr>
        <sz val="10"/>
        <rFont val="Times New Roman"/>
        <family val="1"/>
        <charset val="204"/>
      </rPr>
      <t xml:space="preserve"> </t>
    </r>
  </si>
  <si>
    <r>
      <t>Естественный прирост или убыл</t>
    </r>
    <r>
      <rPr>
        <sz val="10"/>
        <rFont val="Times New Roman"/>
        <family val="1"/>
        <charset val="204"/>
      </rPr>
      <t>ь</t>
    </r>
  </si>
  <si>
    <r>
      <t>Миграция</t>
    </r>
    <r>
      <rPr>
        <sz val="10"/>
        <rFont val="Times New Roman"/>
        <family val="1"/>
        <charset val="204"/>
      </rPr>
      <t xml:space="preserve"> (прирост или убыль)</t>
    </r>
  </si>
  <si>
    <t>Население в трудоспособном возрасте</t>
  </si>
  <si>
    <t>2020 год факт</t>
  </si>
  <si>
    <t>1 вариант (консервативный)</t>
  </si>
  <si>
    <t>2 вариант (базовый)</t>
  </si>
  <si>
    <t>Раздел С  ОБРАБАТЫВАЮЩИЕ ПРОИЗВОДСТВА</t>
  </si>
  <si>
    <t>Раздел F СТРОИТЕЛЬСТВО</t>
  </si>
  <si>
    <t>Раздел М ДЕЯТЕЛЬНОСТЬ ПРОФЕССИОНАЛЬНАЯ, НАУЧНАЯ И ТЕХНИЧЕСКАЯ</t>
  </si>
  <si>
    <t>Раздел Р ОБРАЗОВАНИЕ</t>
  </si>
  <si>
    <t>Адыгейское отделение № 8620 филиал ПАО Сбербанк</t>
  </si>
  <si>
    <t>ФГБОУ ВО "Адыгейский государственный университет"</t>
  </si>
  <si>
    <t>ФГБОУ ВО "Майкопский государственный технологический университет"</t>
  </si>
  <si>
    <t>МУП "Майкопводоканал"</t>
  </si>
  <si>
    <t>филиал ООО "Титул" Волховец</t>
  </si>
  <si>
    <t>ООО "Газпром трансгаз Краснодар"</t>
  </si>
  <si>
    <t>ПАО "Зарем"</t>
  </si>
  <si>
    <t>ООО "Зарем П"</t>
  </si>
  <si>
    <t>ЗАО Шпагатная фабрика "Майкопская"</t>
  </si>
  <si>
    <t>ООО фирма "Комплекс Агро"</t>
  </si>
  <si>
    <t>ООО "МПК" Пивоваренный завод Майкопский</t>
  </si>
  <si>
    <t>ООО "Питейный дом"</t>
  </si>
  <si>
    <t>Общеобразовательные организации, подведомственные Комитету по образованию Администрации</t>
  </si>
  <si>
    <t>Учреждения дополнительного образования, подведомственные Комитету по образованию Администрации</t>
  </si>
  <si>
    <t>Дошкольные образовательные учреждения, подведомственные Комитету по образованию Администрации</t>
  </si>
  <si>
    <t>Школа для детей с ОВЗ</t>
  </si>
  <si>
    <t>Комитет по образованию Администрации МО "Город Майкоп"</t>
  </si>
  <si>
    <t>МКУ "МКЦ"</t>
  </si>
  <si>
    <t>МКУ Централизованная бухгалтерия образовательных учреждений</t>
  </si>
  <si>
    <t>Управление культуры МО "Город Майкоп"</t>
  </si>
  <si>
    <t xml:space="preserve">Детские школы искусств, подведомственные Управлению культуры </t>
  </si>
  <si>
    <t>Дома культуры, ансамбли, подведомственные Управлению культуры</t>
  </si>
  <si>
    <t>ЗАО "Молкомбинат "Адыгейский"</t>
  </si>
  <si>
    <t>ООО "МПЗ "Конкорд"</t>
  </si>
  <si>
    <t>ООО ПКФ "Пактар"</t>
  </si>
  <si>
    <t>ООО "Фирма Гранит"</t>
  </si>
  <si>
    <t>ООО "Майкопское грузовое автотранспортное предприятие"</t>
  </si>
  <si>
    <t>ООО "СМУ-38"</t>
  </si>
  <si>
    <t>ООО "Газпром межрегионгаз Майкоп"</t>
  </si>
  <si>
    <t>Филиал ФГУП "Радио-телевизионный передающий центр РА"</t>
  </si>
  <si>
    <t>АО "Газпром газораспределение Майкоп"</t>
  </si>
  <si>
    <t>ООО "Майкопский машзавод"</t>
  </si>
  <si>
    <t>МУП "Майкопское троллейбусное управление"</t>
  </si>
  <si>
    <t>АО АТЭК Майкопские тепловые сети</t>
  </si>
  <si>
    <t>АО "Майкопский станкостроительный завод им. М.В. Фрунзе"</t>
  </si>
  <si>
    <t>АО "Дорожно-строительное управление № 3"</t>
  </si>
  <si>
    <t>ГБУЗ РА "Адыгейская республиканская клиническая больница"</t>
  </si>
  <si>
    <t>ГБУЗ РА "Адыгейская республиканская детская клиническая больница"</t>
  </si>
  <si>
    <t>ГБУЗ РА "Адыгейский республиканский клинический онкологический диспансер"</t>
  </si>
  <si>
    <t>ГБУЗ РА "Адыгейский республиканский клинический психоневрологический диспансер"</t>
  </si>
  <si>
    <t>ГБУЗ РА "Адыгейский республиканский клинический противотуберкулезный диспансер"</t>
  </si>
  <si>
    <t>ГБУЗ РА "Адыгейский республиканский клинический кожно-венерологический диспансер"</t>
  </si>
  <si>
    <t>ГБУЗ РА "Адыгейский республиканский наркологический диспансер"</t>
  </si>
  <si>
    <t>ГБУЗ РА "Адыгейская республиканская клиническая стоматологическая поликлиника"</t>
  </si>
  <si>
    <t>ГБУЗ РА "Адыгейская республиканская станция переливания крови"</t>
  </si>
  <si>
    <t>ГБУЗ РА "Адыгейское республиканское бюро судебно-медицинской экспертизы"</t>
  </si>
  <si>
    <t>ГБУЗ РА "Адыгейская республиканская поликлиника медицинской реабилитации"</t>
  </si>
  <si>
    <t>ГБУЗ РА "Адыгейский республиканский центр общественного здоровья и медицинской профилактики"</t>
  </si>
  <si>
    <t>ГБУЗ РА "Медицинский информационно-аналитический центр Министерства здравоохранения РА"</t>
  </si>
  <si>
    <t>ГБУЗ РА "Майкопская городская клиническая больница"</t>
  </si>
  <si>
    <t>ГБУЗ РА "Адыгейская республиканская клиническая инфекционная больница"</t>
  </si>
  <si>
    <t>ГБУЗ РА "Майкопская городская поликлиника"</t>
  </si>
  <si>
    <t>ГБУЗ РА "Майкопская городская детская поликлиника"</t>
  </si>
  <si>
    <t>ГБУЗ РА "Адыгейская республиканская станция скорой медицинской помощи и центр медицины катастроф"</t>
  </si>
  <si>
    <t>ГБУЗ РА "Молочная кухня"</t>
  </si>
  <si>
    <t>ГБУЗ РА "Детский санаторий Росинка"</t>
  </si>
  <si>
    <t>ГКУ РА "Централизованная бухгалтерия учреждений здравоохранения РА"</t>
  </si>
  <si>
    <t>ООО "Металл Конструкция"</t>
  </si>
  <si>
    <t>УФПС РА АО "Почта России"</t>
  </si>
  <si>
    <t>ОАО "Полиграф-Юг"</t>
  </si>
  <si>
    <t>ООО "Картонтара"</t>
  </si>
  <si>
    <t>2021 год факт</t>
  </si>
  <si>
    <t>2025 год прогноз</t>
  </si>
  <si>
    <t>ООО ТД "Виктория"</t>
  </si>
  <si>
    <t>ФИЛИАЛ "СФТ ПАКЕДЖИНГ МАЙКОП" ООО "СФТ ПАКЕДЖИНГ"</t>
  </si>
  <si>
    <t>АО "Автоколонна № 1491"</t>
  </si>
  <si>
    <t>ООО "Майпласт"</t>
  </si>
  <si>
    <t>ООО "Бак-Строй"</t>
  </si>
  <si>
    <t>ООО "Южгазстрой"</t>
  </si>
  <si>
    <t>МБУК "Централизованная библиотечная система"</t>
  </si>
  <si>
    <t>Комитет по физической культуре и спорту МО "Город Майкоп"</t>
  </si>
  <si>
    <t>ГБУЗ РА "Ханская поликлиника"</t>
  </si>
  <si>
    <t>ГБПОО РА "Майкопский медицинский колледж"</t>
  </si>
  <si>
    <t>ГУП РА "Аптечная база"</t>
  </si>
  <si>
    <t>Собственность общественных и религиозных организаций (объединений)</t>
  </si>
  <si>
    <t>Смешанная российская собственность, б/ин.участия -всего</t>
  </si>
  <si>
    <t>2022 год факт</t>
  </si>
  <si>
    <t>2026 год прогноз</t>
  </si>
  <si>
    <t>АО СЗ "Адыгпромстрой"</t>
  </si>
  <si>
    <t>ООО «ЭкоЦентр»</t>
  </si>
  <si>
    <t>МПП "Киево-Жураки</t>
  </si>
  <si>
    <t>ООО "Газпром добыча Краснодар"- Каневскому ГПУ</t>
  </si>
  <si>
    <t>ООО "Волшебница"</t>
  </si>
  <si>
    <t>МБУ СШОР № 1 им. С.М. Джанчатова</t>
  </si>
  <si>
    <t>МАУ "СОЦ "Майкоп"</t>
  </si>
  <si>
    <t>2023 год факт</t>
  </si>
  <si>
    <t>2027 год прогноз</t>
  </si>
  <si>
    <t>МБУ СШОР № 2 им. В.С. Максимова</t>
  </si>
  <si>
    <t>Управление архитектуры и градостроительства МО "Город Майкоп"</t>
  </si>
  <si>
    <t xml:space="preserve">МКУ Централизованная бухгалтерия </t>
  </si>
  <si>
    <t>Филиал "Майкопский" АО"Московское протезно-ортопедическое предприятие"</t>
  </si>
  <si>
    <t>ООО ППП "Буран"</t>
  </si>
  <si>
    <t xml:space="preserve">ПАО "Россети Кубань" Адыгейские электрические сети </t>
  </si>
  <si>
    <t>ООО "Майкопская ТЭЦ"</t>
  </si>
  <si>
    <t>полиграф</t>
  </si>
  <si>
    <t>30 Производство прочих транспортных средств и оборудования</t>
  </si>
  <si>
    <t>ООО Лимонадная фабрика "Майкопская"</t>
  </si>
  <si>
    <r>
      <t xml:space="preserve">Раздел А - СЕЛЬСКОЕ, ЛЕСНОЕ ХОЗЯЙСТВО, ОХОТА, РЫБОЛОВСТВО И РЫБОВОДСТВО </t>
    </r>
    <r>
      <rPr>
        <sz val="10"/>
        <color theme="1" tint="4.9989318521683403E-2"/>
        <rFont val="Times New Roman"/>
        <family val="1"/>
        <charset val="204"/>
      </rPr>
      <t xml:space="preserve">(факт из данных стат форм,  прогноз -расчетно по предприятиям) </t>
    </r>
  </si>
  <si>
    <t>Майкопская ГЭС ООО "Лукойл-Экоэнерго"</t>
  </si>
  <si>
    <t>Прогноз развития демографии, численности и занятости населения по муниципальному образованию "Город Майкоп" на 2026-2028 годы</t>
  </si>
  <si>
    <t>Труд-2028 численность</t>
  </si>
  <si>
    <t>2025 год оценка</t>
  </si>
  <si>
    <t>2028 год прогноз</t>
  </si>
  <si>
    <t>H. Численность населения на конец года</t>
  </si>
  <si>
    <t>HH. Среднесписочная численность работников (полный круг) - всего,   В ТОМ ЧИСЛЕ по видам экономической деятельности (ОКВЭД)  (Контроль! Показатель д.б. равен аналогичн.пок-лю из формы расчет по зарплате)</t>
  </si>
  <si>
    <t>Раздел H ДЕЯТЕЛЬНОСТЬ ГОСТИНИЦ И ПРЕДПРИЯТИЙ ОБЩЕСТВЕННОГО ПИТАНИЯ</t>
  </si>
  <si>
    <t xml:space="preserve">HHH. Среднесписочная численность работников по полн.кругу предпр.-всего </t>
  </si>
  <si>
    <t xml:space="preserve">HHH. Среднесписочная численность работников по полн.кругу предпр.-всего (д.б. равна предыдущей строке), в т.ч по ФОРМАМ СОБСТВЕННОСТИ:   </t>
  </si>
  <si>
    <t xml:space="preserve">HV. Среднесписочная численность работников в бюджетной сфере </t>
  </si>
  <si>
    <t>Раздел H ДЕЯТЕЛЬНОСТЬ В ОБЛАСТИ ИНФОРМАЦИИ И СВЯЗИ</t>
  </si>
  <si>
    <t>2024 год факт</t>
  </si>
  <si>
    <t xml:space="preserve">Председатель Комитета городского
развития, с возложенным
исполнением обязанностей
заместителя Главы Администрации                                           З.Н. Дауров
</t>
  </si>
  <si>
    <t>Исп. Белоусова Юлия Сергеевна                                    тел.  52-31-55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</si>
</sst>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-;\-* #,##0.00_-;_-* &quot;-&quot;??_-;_-@_-"/>
    <numFmt numFmtId="165" formatCode="000"/>
    <numFmt numFmtId="166" formatCode="0.0"/>
    <numFmt numFmtId="167" formatCode="_-* #,##0_-;\-* #,##0_-;_-* &quot;-&quot;??_-;_-@_-"/>
    <numFmt numFmtId="168" formatCode="#,##0.0"/>
  </numFmts>
  <fonts count="17" x14ac:knownFonts="1">
    <font>
      <sz val="10"/>
      <name val="Arial Cyr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name val="Arial Cyr"/>
      <family val="2"/>
      <charset val="204"/>
    </font>
    <font>
      <sz val="10"/>
      <name val="Arial Cyr"/>
      <charset val="204"/>
    </font>
    <font>
      <sz val="14"/>
      <name val="Arial Cyr"/>
      <family val="2"/>
      <charset val="204"/>
    </font>
    <font>
      <b/>
      <sz val="10"/>
      <name val="Times New Roman"/>
      <family val="1"/>
    </font>
    <font>
      <sz val="9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 tint="4.9989318521683403E-2"/>
      <name val="Times New Roman"/>
      <family val="1"/>
      <charset val="204"/>
    </font>
    <font>
      <b/>
      <sz val="10"/>
      <color theme="1" tint="4.9989318521683403E-2"/>
      <name val="Times New Roman"/>
      <family val="1"/>
      <charset val="204"/>
    </font>
    <font>
      <b/>
      <i/>
      <sz val="10"/>
      <color theme="1" tint="4.9989318521683403E-2"/>
      <name val="Times New Roman"/>
      <family val="1"/>
      <charset val="204"/>
    </font>
    <font>
      <sz val="1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7" fillId="0" borderId="0" applyFont="0" applyFill="0" applyBorder="0" applyAlignment="0" applyProtection="0"/>
  </cellStyleXfs>
  <cellXfs count="128">
    <xf numFmtId="0" fontId="0" fillId="0" borderId="0" xfId="0"/>
    <xf numFmtId="0" fontId="2" fillId="0" borderId="0" xfId="0" applyFont="1" applyProtection="1">
      <protection locked="0"/>
    </xf>
    <xf numFmtId="0" fontId="2" fillId="0" borderId="0" xfId="0" applyFont="1"/>
    <xf numFmtId="0" fontId="1" fillId="0" borderId="0" xfId="0" applyFont="1"/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left"/>
      <protection locked="0"/>
    </xf>
    <xf numFmtId="0" fontId="2" fillId="0" borderId="0" xfId="0" applyFont="1" applyAlignment="1" applyProtection="1">
      <alignment horizontal="right" vertical="top"/>
      <protection locked="0"/>
    </xf>
    <xf numFmtId="1" fontId="2" fillId="0" borderId="0" xfId="0" applyNumberFormat="1" applyFont="1" applyAlignment="1" applyProtection="1">
      <alignment vertical="top"/>
      <protection locked="0"/>
    </xf>
    <xf numFmtId="1" fontId="2" fillId="0" borderId="0" xfId="0" applyNumberFormat="1" applyFont="1" applyAlignment="1">
      <alignment vertical="top" wrapText="1"/>
    </xf>
    <xf numFmtId="166" fontId="2" fillId="0" borderId="0" xfId="0" applyNumberFormat="1" applyFont="1" applyAlignment="1" applyProtection="1">
      <alignment vertical="top"/>
      <protection locked="0"/>
    </xf>
    <xf numFmtId="0" fontId="4" fillId="0" borderId="0" xfId="0" applyFont="1" applyAlignment="1">
      <alignment vertical="top" wrapText="1"/>
    </xf>
    <xf numFmtId="0" fontId="2" fillId="0" borderId="0" xfId="0" applyFont="1" applyAlignment="1" applyProtection="1">
      <alignment horizontal="center" vertical="top" wrapText="1"/>
      <protection locked="0"/>
    </xf>
    <xf numFmtId="165" fontId="2" fillId="0" borderId="0" xfId="0" applyNumberFormat="1" applyFont="1" applyAlignment="1">
      <alignment horizontal="center" vertical="top" wrapText="1"/>
    </xf>
    <xf numFmtId="2" fontId="2" fillId="0" borderId="0" xfId="0" applyNumberFormat="1" applyFont="1" applyAlignment="1" applyProtection="1">
      <alignment vertical="top"/>
      <protection locked="0"/>
    </xf>
    <xf numFmtId="2" fontId="2" fillId="0" borderId="0" xfId="0" applyNumberFormat="1" applyFont="1" applyAlignment="1">
      <alignment vertical="top"/>
    </xf>
    <xf numFmtId="0" fontId="4" fillId="0" borderId="0" xfId="0" applyFont="1"/>
    <xf numFmtId="0" fontId="5" fillId="0" borderId="0" xfId="0" applyFont="1"/>
    <xf numFmtId="0" fontId="4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2" fillId="0" borderId="0" xfId="0" applyFont="1" applyAlignment="1">
      <alignment vertical="top" wrapText="1"/>
    </xf>
    <xf numFmtId="0" fontId="2" fillId="0" borderId="0" xfId="0" applyFont="1" applyAlignment="1" applyProtection="1">
      <alignment horizontal="center" vertical="top"/>
      <protection locked="0"/>
    </xf>
    <xf numFmtId="49" fontId="2" fillId="0" borderId="0" xfId="0" applyNumberFormat="1" applyFont="1" applyAlignment="1">
      <alignment vertical="top" wrapText="1"/>
    </xf>
    <xf numFmtId="165" fontId="2" fillId="0" borderId="0" xfId="0" applyNumberFormat="1" applyFont="1" applyAlignment="1" applyProtection="1">
      <alignment horizontal="center" vertical="top" wrapText="1"/>
      <protection locked="0"/>
    </xf>
    <xf numFmtId="1" fontId="2" fillId="0" borderId="0" xfId="0" applyNumberFormat="1" applyFont="1" applyAlignment="1" applyProtection="1">
      <alignment vertical="top" wrapText="1"/>
      <protection locked="0"/>
    </xf>
    <xf numFmtId="0" fontId="5" fillId="0" borderId="0" xfId="0" applyFont="1" applyAlignment="1">
      <alignment vertical="top" wrapText="1"/>
    </xf>
    <xf numFmtId="0" fontId="2" fillId="0" borderId="0" xfId="0" applyFont="1" applyAlignment="1">
      <alignment horizontal="center" vertical="top" wrapText="1"/>
    </xf>
    <xf numFmtId="0" fontId="1" fillId="0" borderId="0" xfId="0" applyFont="1" applyAlignment="1">
      <alignment vertical="top" wrapText="1"/>
    </xf>
    <xf numFmtId="165" fontId="2" fillId="0" borderId="0" xfId="0" applyNumberFormat="1" applyFont="1" applyAlignment="1" applyProtection="1">
      <alignment horizontal="center" vertical="top"/>
      <protection locked="0"/>
    </xf>
    <xf numFmtId="166" fontId="2" fillId="0" borderId="0" xfId="0" applyNumberFormat="1" applyFont="1" applyAlignment="1" applyProtection="1">
      <alignment vertical="top" wrapText="1"/>
      <protection locked="0"/>
    </xf>
    <xf numFmtId="2" fontId="2" fillId="0" borderId="0" xfId="0" applyNumberFormat="1" applyFont="1" applyAlignment="1">
      <alignment vertical="top" wrapText="1"/>
    </xf>
    <xf numFmtId="2" fontId="2" fillId="0" borderId="0" xfId="0" applyNumberFormat="1" applyFont="1" applyAlignment="1" applyProtection="1">
      <alignment vertical="top" wrapText="1"/>
      <protection locked="0"/>
    </xf>
    <xf numFmtId="0" fontId="2" fillId="0" borderId="0" xfId="0" applyFont="1" applyAlignment="1">
      <alignment horizontal="center" vertical="top"/>
    </xf>
    <xf numFmtId="2" fontId="2" fillId="0" borderId="0" xfId="0" applyNumberFormat="1" applyFont="1" applyAlignment="1" applyProtection="1">
      <alignment horizontal="right" vertical="top"/>
      <protection locked="0"/>
    </xf>
    <xf numFmtId="49" fontId="4" fillId="0" borderId="0" xfId="0" applyNumberFormat="1" applyFont="1" applyAlignment="1">
      <alignment vertical="top" wrapText="1"/>
    </xf>
    <xf numFmtId="0" fontId="6" fillId="2" borderId="0" xfId="0" applyFont="1" applyFill="1" applyAlignment="1" applyProtection="1">
      <alignment horizontal="center" vertical="top"/>
      <protection locked="0"/>
    </xf>
    <xf numFmtId="0" fontId="9" fillId="2" borderId="0" xfId="0" applyFont="1" applyFill="1" applyAlignment="1">
      <alignment horizontal="left" vertical="top"/>
    </xf>
    <xf numFmtId="0" fontId="10" fillId="2" borderId="0" xfId="0" applyFont="1" applyFill="1" applyAlignment="1">
      <alignment vertical="top" wrapText="1"/>
    </xf>
    <xf numFmtId="0" fontId="6" fillId="2" borderId="0" xfId="0" applyFont="1" applyFill="1" applyAlignment="1" applyProtection="1">
      <alignment horizontal="center" vertical="top" wrapText="1"/>
      <protection locked="0"/>
    </xf>
    <xf numFmtId="0" fontId="6" fillId="0" borderId="0" xfId="0" applyFont="1" applyProtection="1">
      <protection locked="0"/>
    </xf>
    <xf numFmtId="0" fontId="6" fillId="0" borderId="0" xfId="0" applyFont="1"/>
    <xf numFmtId="0" fontId="2" fillId="4" borderId="0" xfId="0" applyFont="1" applyFill="1" applyProtection="1">
      <protection locked="0"/>
    </xf>
    <xf numFmtId="0" fontId="2" fillId="0" borderId="0" xfId="0" applyFont="1"/>
    <xf numFmtId="0" fontId="2" fillId="0" borderId="0" xfId="0" applyFont="1" applyFill="1" applyProtection="1">
      <protection locked="0"/>
    </xf>
    <xf numFmtId="0" fontId="6" fillId="0" borderId="0" xfId="0" applyFont="1" applyFill="1" applyProtection="1">
      <protection locked="0"/>
    </xf>
    <xf numFmtId="0" fontId="6" fillId="0" borderId="0" xfId="0" applyFont="1" applyFill="1"/>
    <xf numFmtId="0" fontId="2" fillId="0" borderId="0" xfId="0" applyFont="1" applyFill="1"/>
    <xf numFmtId="0" fontId="2" fillId="0" borderId="0" xfId="0" applyFont="1" applyFill="1" applyAlignment="1" applyProtection="1">
      <alignment horizontal="left"/>
      <protection locked="0"/>
    </xf>
    <xf numFmtId="0" fontId="4" fillId="2" borderId="2" xfId="0" applyFont="1" applyFill="1" applyBorder="1" applyAlignment="1">
      <alignment horizontal="left" vertical="top" wrapText="1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166" fontId="2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0" xfId="0" applyFont="1" applyFill="1" applyProtection="1">
      <protection locked="0"/>
    </xf>
    <xf numFmtId="0" fontId="2" fillId="5" borderId="0" xfId="0" applyFont="1" applyFill="1" applyProtection="1">
      <protection locked="0"/>
    </xf>
    <xf numFmtId="0" fontId="2" fillId="3" borderId="0" xfId="0" applyFont="1" applyFill="1" applyProtection="1">
      <protection locked="0"/>
    </xf>
    <xf numFmtId="0" fontId="2" fillId="5" borderId="0" xfId="0" applyFont="1" applyFill="1"/>
    <xf numFmtId="0" fontId="2" fillId="2" borderId="2" xfId="0" applyFont="1" applyFill="1" applyBorder="1" applyProtection="1">
      <protection locked="0"/>
    </xf>
    <xf numFmtId="0" fontId="2" fillId="2" borderId="0" xfId="0" applyFont="1" applyFill="1"/>
    <xf numFmtId="0" fontId="2" fillId="2" borderId="0" xfId="0" applyFont="1" applyFill="1" applyAlignment="1" applyProtection="1">
      <alignment horizontal="center"/>
      <protection locked="0"/>
    </xf>
    <xf numFmtId="0" fontId="1" fillId="2" borderId="0" xfId="0" applyFont="1" applyFill="1" applyAlignment="1">
      <alignment horizontal="right" vertical="top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>
      <alignment vertical="top" wrapText="1"/>
    </xf>
    <xf numFmtId="0" fontId="2" fillId="2" borderId="2" xfId="0" applyFont="1" applyFill="1" applyBorder="1" applyAlignment="1">
      <alignment horizontal="center" vertical="center" wrapText="1"/>
    </xf>
    <xf numFmtId="3" fontId="2" fillId="2" borderId="2" xfId="1" applyNumberFormat="1" applyFont="1" applyFill="1" applyBorder="1" applyAlignment="1" applyProtection="1">
      <alignment horizontal="center" vertical="center" wrapText="1"/>
    </xf>
    <xf numFmtId="0" fontId="2" fillId="2" borderId="2" xfId="0" applyFont="1" applyFill="1" applyBorder="1" applyAlignment="1">
      <alignment vertical="top" wrapText="1"/>
    </xf>
    <xf numFmtId="168" fontId="2" fillId="2" borderId="2" xfId="0" applyNumberFormat="1" applyFont="1" applyFill="1" applyBorder="1" applyAlignment="1">
      <alignment horizontal="center" vertical="center" wrapText="1"/>
    </xf>
    <xf numFmtId="3" fontId="2" fillId="2" borderId="2" xfId="0" applyNumberFormat="1" applyFont="1" applyFill="1" applyBorder="1" applyAlignment="1" applyProtection="1">
      <alignment horizontal="center" vertical="center" wrapText="1"/>
      <protection locked="0"/>
    </xf>
    <xf numFmtId="3" fontId="2" fillId="2" borderId="2" xfId="1" applyNumberFormat="1" applyFont="1" applyFill="1" applyBorder="1" applyAlignment="1" applyProtection="1">
      <alignment horizontal="center" vertical="center" wrapText="1"/>
      <protection locked="0"/>
    </xf>
    <xf numFmtId="3" fontId="2" fillId="2" borderId="2" xfId="1" applyNumberFormat="1" applyFont="1" applyFill="1" applyBorder="1" applyAlignment="1" applyProtection="1">
      <alignment wrapText="1"/>
      <protection locked="0"/>
    </xf>
    <xf numFmtId="0" fontId="1" fillId="2" borderId="2" xfId="0" applyFont="1" applyFill="1" applyBorder="1" applyAlignment="1">
      <alignment horizontal="left" vertical="top" wrapText="1"/>
    </xf>
    <xf numFmtId="167" fontId="1" fillId="2" borderId="2" xfId="1" applyNumberFormat="1" applyFont="1" applyFill="1" applyBorder="1" applyAlignment="1" applyProtection="1">
      <alignment horizontal="center" vertical="center" wrapText="1"/>
      <protection locked="0"/>
    </xf>
    <xf numFmtId="49" fontId="2" fillId="2" borderId="2" xfId="0" applyNumberFormat="1" applyFont="1" applyFill="1" applyBorder="1" applyAlignment="1">
      <alignment vertical="top" wrapText="1"/>
    </xf>
    <xf numFmtId="167" fontId="2" fillId="2" borderId="2" xfId="1" applyNumberFormat="1" applyFont="1" applyFill="1" applyBorder="1" applyAlignment="1" applyProtection="1">
      <alignment horizontal="center" vertical="center" wrapText="1"/>
      <protection locked="0"/>
    </xf>
    <xf numFmtId="0" fontId="14" fillId="2" borderId="2" xfId="0" applyFont="1" applyFill="1" applyBorder="1" applyAlignment="1">
      <alignment vertical="top" wrapText="1"/>
    </xf>
    <xf numFmtId="1" fontId="2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2" xfId="0" applyNumberFormat="1" applyFont="1" applyFill="1" applyBorder="1" applyAlignment="1">
      <alignment vertical="top" wrapText="1"/>
    </xf>
    <xf numFmtId="0" fontId="5" fillId="2" borderId="2" xfId="0" applyFont="1" applyFill="1" applyBorder="1" applyAlignment="1">
      <alignment vertical="top" wrapText="1"/>
    </xf>
    <xf numFmtId="0" fontId="2" fillId="2" borderId="0" xfId="0" applyFont="1" applyFill="1" applyAlignment="1" applyProtection="1">
      <alignment horizontal="center" vertical="center"/>
      <protection locked="0"/>
    </xf>
    <xf numFmtId="49" fontId="5" fillId="2" borderId="2" xfId="0" applyNumberFormat="1" applyFont="1" applyFill="1" applyBorder="1" applyAlignment="1">
      <alignment vertical="top" wrapText="1"/>
    </xf>
    <xf numFmtId="49" fontId="15" fillId="2" borderId="2" xfId="0" applyNumberFormat="1" applyFont="1" applyFill="1" applyBorder="1" applyAlignment="1">
      <alignment vertical="top" wrapText="1"/>
    </xf>
    <xf numFmtId="0" fontId="2" fillId="2" borderId="2" xfId="0" applyFont="1" applyFill="1" applyBorder="1" applyAlignment="1">
      <alignment horizontal="left" vertical="top" wrapText="1"/>
    </xf>
    <xf numFmtId="1" fontId="2" fillId="2" borderId="2" xfId="0" applyNumberFormat="1" applyFont="1" applyFill="1" applyBorder="1" applyAlignment="1">
      <alignment horizontal="center" vertical="center" wrapText="1"/>
    </xf>
    <xf numFmtId="1" fontId="11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14" fillId="2" borderId="2" xfId="0" applyNumberFormat="1" applyFont="1" applyFill="1" applyBorder="1" applyAlignment="1">
      <alignment vertical="top" wrapText="1"/>
    </xf>
    <xf numFmtId="165" fontId="2" fillId="2" borderId="2" xfId="0" applyNumberFormat="1" applyFont="1" applyFill="1" applyBorder="1" applyAlignment="1" applyProtection="1">
      <alignment horizontal="center" vertical="center" wrapText="1"/>
      <protection locked="0"/>
    </xf>
    <xf numFmtId="166" fontId="2" fillId="2" borderId="2" xfId="0" applyNumberFormat="1" applyFont="1" applyFill="1" applyBorder="1" applyAlignment="1">
      <alignment horizontal="center" vertical="center" wrapText="1"/>
    </xf>
    <xf numFmtId="2" fontId="2" fillId="2" borderId="2" xfId="0" applyNumberFormat="1" applyFont="1" applyFill="1" applyBorder="1" applyAlignment="1">
      <alignment horizontal="center" vertical="center" wrapText="1"/>
    </xf>
    <xf numFmtId="2" fontId="2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2" xfId="0" applyNumberFormat="1" applyFont="1" applyFill="1" applyBorder="1" applyAlignment="1">
      <alignment vertical="top" wrapText="1"/>
    </xf>
    <xf numFmtId="165" fontId="2" fillId="2" borderId="2" xfId="0" applyNumberFormat="1" applyFont="1" applyFill="1" applyBorder="1" applyAlignment="1">
      <alignment horizontal="center" vertical="center" wrapText="1"/>
    </xf>
    <xf numFmtId="1" fontId="12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 applyProtection="1">
      <alignment horizontal="center"/>
      <protection locked="0"/>
    </xf>
    <xf numFmtId="0" fontId="5" fillId="2" borderId="2" xfId="0" applyFont="1" applyFill="1" applyBorder="1" applyAlignment="1">
      <alignment horizontal="left" vertical="top" wrapText="1"/>
    </xf>
    <xf numFmtId="0" fontId="2" fillId="2" borderId="2" xfId="0" applyFont="1" applyFill="1" applyBorder="1" applyAlignment="1" applyProtection="1">
      <alignment horizontal="center" vertical="center"/>
      <protection locked="0"/>
    </xf>
    <xf numFmtId="3" fontId="2" fillId="2" borderId="2" xfId="0" applyNumberFormat="1" applyFont="1" applyFill="1" applyBorder="1" applyAlignment="1">
      <alignment horizontal="center" vertical="center" wrapText="1"/>
    </xf>
    <xf numFmtId="1" fontId="13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13" fillId="2" borderId="2" xfId="0" applyNumberFormat="1" applyFont="1" applyFill="1" applyBorder="1" applyAlignment="1">
      <alignment vertical="top" wrapText="1"/>
    </xf>
    <xf numFmtId="0" fontId="4" fillId="2" borderId="0" xfId="0" applyFont="1" applyFill="1" applyAlignment="1">
      <alignment vertical="top" wrapText="1"/>
    </xf>
    <xf numFmtId="0" fontId="2" fillId="2" borderId="0" xfId="0" applyFont="1" applyFill="1" applyAlignment="1" applyProtection="1">
      <alignment horizontal="center" vertical="top" wrapText="1"/>
      <protection locked="0"/>
    </xf>
    <xf numFmtId="165" fontId="2" fillId="2" borderId="0" xfId="0" applyNumberFormat="1" applyFont="1" applyFill="1" applyAlignment="1">
      <alignment horizontal="center" vertical="top" wrapText="1"/>
    </xf>
    <xf numFmtId="0" fontId="8" fillId="2" borderId="0" xfId="0" applyFont="1" applyFill="1" applyAlignment="1" applyProtection="1">
      <alignment horizontal="center" vertical="top"/>
      <protection locked="0"/>
    </xf>
    <xf numFmtId="0" fontId="2" fillId="2" borderId="0" xfId="0" applyFont="1" applyFill="1" applyAlignment="1">
      <alignment horizontal="right"/>
    </xf>
    <xf numFmtId="0" fontId="5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 applyProtection="1">
      <alignment horizontal="left"/>
      <protection locked="0"/>
    </xf>
    <xf numFmtId="0" fontId="2" fillId="2" borderId="0" xfId="0" applyFont="1" applyFill="1" applyAlignment="1">
      <alignment vertical="top" wrapText="1"/>
    </xf>
    <xf numFmtId="0" fontId="2" fillId="2" borderId="0" xfId="0" applyFont="1" applyFill="1" applyAlignment="1" applyProtection="1">
      <alignment horizontal="center" vertical="top"/>
      <protection locked="0"/>
    </xf>
    <xf numFmtId="2" fontId="2" fillId="2" borderId="0" xfId="0" applyNumberFormat="1" applyFont="1" applyFill="1" applyAlignment="1" applyProtection="1">
      <alignment vertical="top"/>
      <protection locked="0"/>
    </xf>
    <xf numFmtId="2" fontId="2" fillId="2" borderId="0" xfId="0" applyNumberFormat="1" applyFont="1" applyFill="1" applyAlignment="1">
      <alignment vertical="top"/>
    </xf>
    <xf numFmtId="49" fontId="2" fillId="2" borderId="0" xfId="0" applyNumberFormat="1" applyFont="1" applyFill="1" applyAlignment="1">
      <alignment vertical="top" wrapText="1"/>
    </xf>
    <xf numFmtId="165" fontId="2" fillId="2" borderId="0" xfId="0" applyNumberFormat="1" applyFont="1" applyFill="1" applyAlignment="1" applyProtection="1">
      <alignment horizontal="center" vertical="top" wrapText="1"/>
      <protection locked="0"/>
    </xf>
    <xf numFmtId="1" fontId="2" fillId="2" borderId="0" xfId="0" applyNumberFormat="1" applyFont="1" applyFill="1" applyAlignment="1" applyProtection="1">
      <alignment vertical="top" wrapText="1"/>
      <protection locked="0"/>
    </xf>
    <xf numFmtId="0" fontId="3" fillId="0" borderId="0" xfId="0" applyFont="1" applyAlignment="1"/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/>
    <xf numFmtId="0" fontId="1" fillId="2" borderId="2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left" wrapText="1"/>
    </xf>
    <xf numFmtId="0" fontId="2" fillId="0" borderId="0" xfId="0" applyFont="1" applyAlignment="1">
      <alignment horizontal="left" wrapText="1"/>
    </xf>
    <xf numFmtId="0" fontId="1" fillId="2" borderId="3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4" fillId="2" borderId="0" xfId="0" applyFont="1" applyFill="1"/>
    <xf numFmtId="0" fontId="2" fillId="2" borderId="0" xfId="0" applyFont="1" applyFill="1"/>
    <xf numFmtId="0" fontId="1" fillId="2" borderId="5" xfId="0" applyFont="1" applyFill="1" applyBorder="1" applyAlignment="1" applyProtection="1">
      <alignment horizontal="center" vertical="center" wrapText="1"/>
      <protection locked="0"/>
    </xf>
    <xf numFmtId="0" fontId="1" fillId="2" borderId="6" xfId="0" applyFont="1" applyFill="1" applyBorder="1" applyAlignment="1" applyProtection="1">
      <alignment horizontal="center" vertical="center" wrapText="1"/>
      <protection locked="0"/>
    </xf>
    <xf numFmtId="0" fontId="14" fillId="2" borderId="5" xfId="0" applyFont="1" applyFill="1" applyBorder="1" applyAlignment="1" applyProtection="1">
      <alignment horizontal="center" vertical="center" wrapText="1"/>
      <protection locked="0"/>
    </xf>
    <xf numFmtId="0" fontId="14" fillId="2" borderId="6" xfId="0" applyFont="1" applyFill="1" applyBorder="1" applyAlignment="1" applyProtection="1">
      <alignment horizontal="center" vertical="center" wrapText="1"/>
      <protection locked="0"/>
    </xf>
    <xf numFmtId="0" fontId="16" fillId="2" borderId="0" xfId="0" applyFont="1" applyFill="1" applyBorder="1" applyAlignment="1" applyProtection="1">
      <alignment horizontal="left"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T574"/>
  <sheetViews>
    <sheetView tabSelected="1" view="pageBreakPreview" zoomScale="98" zoomScaleNormal="130" zoomScaleSheetLayoutView="98" workbookViewId="0">
      <pane ySplit="7" topLeftCell="A8" activePane="bottomLeft" state="frozen"/>
      <selection pane="bottomLeft" activeCell="A19" sqref="A19"/>
    </sheetView>
  </sheetViews>
  <sheetFormatPr defaultRowHeight="12.75" x14ac:dyDescent="0.2"/>
  <cols>
    <col min="1" max="1" width="39.140625" style="2" customWidth="1"/>
    <col min="2" max="2" width="9.42578125" style="4" customWidth="1"/>
    <col min="3" max="3" width="0.140625" style="4" customWidth="1"/>
    <col min="4" max="4" width="5.7109375" style="4" hidden="1" customWidth="1"/>
    <col min="5" max="5" width="10.7109375" style="4" customWidth="1"/>
    <col min="6" max="7" width="11.28515625" style="4" customWidth="1"/>
    <col min="8" max="8" width="13.5703125" style="4" customWidth="1"/>
    <col min="9" max="9" width="10.7109375" style="4" hidden="1" customWidth="1"/>
    <col min="10" max="10" width="11.28515625" style="4" hidden="1" customWidth="1"/>
    <col min="11" max="11" width="11" style="1" customWidth="1"/>
    <col min="12" max="12" width="11.42578125" style="1" customWidth="1"/>
    <col min="13" max="13" width="11" style="1" customWidth="1"/>
    <col min="14" max="14" width="10.85546875" style="1" customWidth="1"/>
    <col min="15" max="15" width="11" style="1" customWidth="1"/>
    <col min="16" max="16" width="10.85546875" style="1" customWidth="1"/>
    <col min="17" max="436" width="9.140625" style="43"/>
    <col min="437" max="16384" width="9.140625" style="1"/>
  </cols>
  <sheetData>
    <row r="2" spans="1:436" ht="15.75" x14ac:dyDescent="0.25">
      <c r="A2" s="113" t="s">
        <v>164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43"/>
      <c r="P2" s="43"/>
    </row>
    <row r="3" spans="1:436" x14ac:dyDescent="0.2">
      <c r="A3" s="56"/>
      <c r="B3" s="57"/>
      <c r="C3" s="57"/>
      <c r="D3" s="57"/>
      <c r="E3" s="57"/>
      <c r="F3" s="57"/>
      <c r="G3" s="57"/>
      <c r="H3" s="57"/>
      <c r="I3" s="57"/>
      <c r="J3" s="57"/>
      <c r="K3" s="51"/>
      <c r="L3" s="51"/>
      <c r="M3" s="51"/>
      <c r="N3" s="51"/>
      <c r="O3" s="51"/>
      <c r="P3" s="51"/>
    </row>
    <row r="4" spans="1:436" x14ac:dyDescent="0.2">
      <c r="A4" s="56"/>
      <c r="B4" s="57"/>
      <c r="C4" s="57"/>
      <c r="D4" s="57"/>
      <c r="E4" s="57"/>
      <c r="F4" s="57"/>
      <c r="G4" s="57"/>
      <c r="H4" s="57"/>
      <c r="I4" s="57"/>
      <c r="J4" s="57"/>
      <c r="K4" s="51"/>
      <c r="L4" s="51"/>
      <c r="M4" s="51"/>
      <c r="N4" s="58" t="s">
        <v>165</v>
      </c>
      <c r="O4" s="51"/>
      <c r="P4" s="58"/>
    </row>
    <row r="5" spans="1:436" x14ac:dyDescent="0.2">
      <c r="A5" s="56"/>
      <c r="B5" s="57"/>
      <c r="C5" s="57"/>
      <c r="D5" s="57"/>
      <c r="E5" s="57"/>
      <c r="F5" s="57"/>
      <c r="G5" s="57"/>
      <c r="H5" s="57"/>
      <c r="I5" s="57"/>
      <c r="J5" s="57"/>
      <c r="K5" s="51"/>
      <c r="L5" s="51"/>
      <c r="M5" s="51"/>
      <c r="N5" s="51"/>
      <c r="O5" s="51"/>
      <c r="P5" s="51"/>
    </row>
    <row r="6" spans="1:436" ht="12.75" customHeight="1" x14ac:dyDescent="0.2">
      <c r="A6" s="116" t="s">
        <v>0</v>
      </c>
      <c r="B6" s="114" t="s">
        <v>46</v>
      </c>
      <c r="C6" s="123" t="s">
        <v>58</v>
      </c>
      <c r="D6" s="114" t="s">
        <v>126</v>
      </c>
      <c r="E6" s="114" t="s">
        <v>141</v>
      </c>
      <c r="F6" s="125" t="s">
        <v>150</v>
      </c>
      <c r="G6" s="123" t="s">
        <v>175</v>
      </c>
      <c r="H6" s="123" t="s">
        <v>166</v>
      </c>
      <c r="I6" s="119" t="s">
        <v>127</v>
      </c>
      <c r="J6" s="120"/>
      <c r="K6" s="119" t="s">
        <v>142</v>
      </c>
      <c r="L6" s="120"/>
      <c r="M6" s="114" t="s">
        <v>151</v>
      </c>
      <c r="N6" s="114"/>
      <c r="O6" s="114" t="s">
        <v>167</v>
      </c>
      <c r="P6" s="114"/>
    </row>
    <row r="7" spans="1:436" ht="38.25" x14ac:dyDescent="0.2">
      <c r="A7" s="116"/>
      <c r="B7" s="114"/>
      <c r="C7" s="124"/>
      <c r="D7" s="116"/>
      <c r="E7" s="116"/>
      <c r="F7" s="126"/>
      <c r="G7" s="124"/>
      <c r="H7" s="124"/>
      <c r="I7" s="59" t="s">
        <v>59</v>
      </c>
      <c r="J7" s="59" t="s">
        <v>60</v>
      </c>
      <c r="K7" s="59" t="s">
        <v>59</v>
      </c>
      <c r="L7" s="59" t="s">
        <v>60</v>
      </c>
      <c r="M7" s="59" t="s">
        <v>59</v>
      </c>
      <c r="N7" s="59" t="s">
        <v>60</v>
      </c>
      <c r="O7" s="59" t="s">
        <v>59</v>
      </c>
      <c r="P7" s="59" t="s">
        <v>60</v>
      </c>
    </row>
    <row r="8" spans="1:436" s="39" customFormat="1" ht="20.25" customHeight="1" x14ac:dyDescent="0.2">
      <c r="A8" s="60" t="s">
        <v>168</v>
      </c>
      <c r="B8" s="61" t="s">
        <v>51</v>
      </c>
      <c r="C8" s="62">
        <f>164575+C10-C11+C13</f>
        <v>161892</v>
      </c>
      <c r="D8" s="62">
        <v>167830</v>
      </c>
      <c r="E8" s="62">
        <v>163766</v>
      </c>
      <c r="F8" s="62">
        <f>E8+F12+F13</f>
        <v>161898</v>
      </c>
      <c r="G8" s="62">
        <f>F8+G12+G13</f>
        <v>161818</v>
      </c>
      <c r="H8" s="62">
        <f>G8+H12+H13</f>
        <v>161879.5</v>
      </c>
      <c r="I8" s="62">
        <f>H8+H12+H13</f>
        <v>161941</v>
      </c>
      <c r="J8" s="62">
        <f>H8+H12+H13</f>
        <v>161941</v>
      </c>
      <c r="K8" s="62">
        <f>H8+K12+K13</f>
        <v>161951.011</v>
      </c>
      <c r="L8" s="62">
        <f t="shared" ref="L8:P8" si="0">K8+L12+L13</f>
        <v>162030.57999999999</v>
      </c>
      <c r="M8" s="62">
        <f t="shared" si="0"/>
        <v>162114.15483699998</v>
      </c>
      <c r="N8" s="62">
        <f t="shared" si="0"/>
        <v>162209.88919599997</v>
      </c>
      <c r="O8" s="62">
        <f t="shared" si="0"/>
        <v>162307.60915369299</v>
      </c>
      <c r="P8" s="62">
        <f t="shared" si="0"/>
        <v>162425.74091176598</v>
      </c>
      <c r="Q8" s="44"/>
      <c r="R8" s="44"/>
      <c r="S8" s="44"/>
      <c r="T8" s="44"/>
      <c r="U8" s="44"/>
      <c r="V8" s="44"/>
      <c r="W8" s="44"/>
      <c r="X8" s="44"/>
      <c r="Y8" s="44"/>
      <c r="Z8" s="44"/>
      <c r="AA8" s="44"/>
      <c r="AB8" s="44"/>
      <c r="AC8" s="44"/>
      <c r="AD8" s="44"/>
      <c r="AE8" s="44"/>
      <c r="AF8" s="44"/>
      <c r="AG8" s="44"/>
      <c r="AH8" s="44"/>
      <c r="AI8" s="44"/>
      <c r="AJ8" s="44"/>
      <c r="AK8" s="44"/>
      <c r="AL8" s="44"/>
      <c r="AM8" s="44"/>
      <c r="AN8" s="44"/>
      <c r="AO8" s="44"/>
      <c r="AP8" s="44"/>
      <c r="AQ8" s="44"/>
      <c r="AR8" s="44"/>
      <c r="AS8" s="44"/>
      <c r="AT8" s="44"/>
      <c r="AU8" s="44"/>
      <c r="AV8" s="44"/>
      <c r="AW8" s="44"/>
      <c r="AX8" s="44"/>
      <c r="AY8" s="44"/>
      <c r="AZ8" s="44"/>
      <c r="BA8" s="44"/>
      <c r="BB8" s="44"/>
      <c r="BC8" s="44"/>
      <c r="BD8" s="44"/>
      <c r="BE8" s="44"/>
      <c r="BF8" s="44"/>
      <c r="BG8" s="44"/>
      <c r="BH8" s="44"/>
      <c r="BI8" s="44"/>
      <c r="BJ8" s="44"/>
      <c r="BK8" s="44"/>
      <c r="BL8" s="44"/>
      <c r="BM8" s="44"/>
      <c r="BN8" s="44"/>
      <c r="BO8" s="44"/>
      <c r="BP8" s="44"/>
      <c r="BQ8" s="44"/>
      <c r="BR8" s="44"/>
      <c r="BS8" s="44"/>
      <c r="BT8" s="44"/>
      <c r="BU8" s="44"/>
      <c r="BV8" s="44"/>
      <c r="BW8" s="44"/>
      <c r="BX8" s="44"/>
      <c r="BY8" s="44"/>
      <c r="BZ8" s="44"/>
      <c r="CA8" s="44"/>
      <c r="CB8" s="44"/>
      <c r="CC8" s="44"/>
      <c r="CD8" s="44"/>
      <c r="CE8" s="44"/>
      <c r="CF8" s="44"/>
      <c r="CG8" s="44"/>
      <c r="CH8" s="44"/>
      <c r="CI8" s="44"/>
      <c r="CJ8" s="44"/>
      <c r="CK8" s="44"/>
      <c r="CL8" s="44"/>
      <c r="CM8" s="44"/>
      <c r="CN8" s="44"/>
      <c r="CO8" s="44"/>
      <c r="CP8" s="44"/>
      <c r="CQ8" s="44"/>
      <c r="CR8" s="44"/>
      <c r="CS8" s="44"/>
      <c r="CT8" s="44"/>
      <c r="CU8" s="44"/>
      <c r="CV8" s="44"/>
      <c r="CW8" s="44"/>
      <c r="CX8" s="44"/>
      <c r="CY8" s="44"/>
      <c r="CZ8" s="44"/>
      <c r="DA8" s="44"/>
      <c r="DB8" s="44"/>
      <c r="DC8" s="44"/>
      <c r="DD8" s="44"/>
      <c r="DE8" s="44"/>
      <c r="DF8" s="44"/>
      <c r="DG8" s="44"/>
      <c r="DH8" s="44"/>
      <c r="DI8" s="44"/>
      <c r="DJ8" s="44"/>
      <c r="DK8" s="44"/>
      <c r="DL8" s="44"/>
      <c r="DM8" s="44"/>
      <c r="DN8" s="44"/>
      <c r="DO8" s="44"/>
      <c r="DP8" s="44"/>
      <c r="DQ8" s="44"/>
      <c r="DR8" s="44"/>
      <c r="DS8" s="44"/>
      <c r="DT8" s="44"/>
      <c r="DU8" s="44"/>
      <c r="DV8" s="44"/>
      <c r="DW8" s="44"/>
      <c r="DX8" s="44"/>
      <c r="DY8" s="44"/>
      <c r="DZ8" s="44"/>
      <c r="EA8" s="44"/>
      <c r="EB8" s="44"/>
      <c r="EC8" s="44"/>
      <c r="ED8" s="44"/>
      <c r="EE8" s="44"/>
      <c r="EF8" s="44"/>
      <c r="EG8" s="44"/>
      <c r="EH8" s="44"/>
      <c r="EI8" s="44"/>
      <c r="EJ8" s="44"/>
      <c r="EK8" s="44"/>
      <c r="EL8" s="44"/>
      <c r="EM8" s="44"/>
      <c r="EN8" s="44"/>
      <c r="EO8" s="44"/>
      <c r="EP8" s="44"/>
      <c r="EQ8" s="44"/>
      <c r="ER8" s="44"/>
      <c r="ES8" s="44"/>
      <c r="ET8" s="44"/>
      <c r="EU8" s="44"/>
      <c r="EV8" s="44"/>
      <c r="EW8" s="44"/>
      <c r="EX8" s="44"/>
      <c r="EY8" s="44"/>
      <c r="EZ8" s="44"/>
      <c r="FA8" s="44"/>
      <c r="FB8" s="44"/>
      <c r="FC8" s="44"/>
      <c r="FD8" s="44"/>
      <c r="FE8" s="44"/>
      <c r="FF8" s="44"/>
      <c r="FG8" s="44"/>
      <c r="FH8" s="44"/>
      <c r="FI8" s="44"/>
      <c r="FJ8" s="44"/>
      <c r="FK8" s="44"/>
      <c r="FL8" s="44"/>
      <c r="FM8" s="44"/>
      <c r="FN8" s="44"/>
      <c r="FO8" s="44"/>
      <c r="FP8" s="44"/>
      <c r="FQ8" s="44"/>
      <c r="FR8" s="44"/>
      <c r="FS8" s="44"/>
      <c r="FT8" s="44"/>
      <c r="FU8" s="44"/>
      <c r="FV8" s="44"/>
      <c r="FW8" s="44"/>
      <c r="FX8" s="44"/>
      <c r="FY8" s="44"/>
      <c r="FZ8" s="44"/>
      <c r="GA8" s="44"/>
      <c r="GB8" s="44"/>
      <c r="GC8" s="44"/>
      <c r="GD8" s="44"/>
      <c r="GE8" s="44"/>
      <c r="GF8" s="44"/>
      <c r="GG8" s="44"/>
      <c r="GH8" s="44"/>
      <c r="GI8" s="44"/>
      <c r="GJ8" s="44"/>
      <c r="GK8" s="44"/>
      <c r="GL8" s="44"/>
      <c r="GM8" s="44"/>
      <c r="GN8" s="44"/>
      <c r="GO8" s="44"/>
      <c r="GP8" s="44"/>
      <c r="GQ8" s="44"/>
      <c r="GR8" s="44"/>
      <c r="GS8" s="44"/>
      <c r="GT8" s="44"/>
      <c r="GU8" s="44"/>
      <c r="GV8" s="44"/>
      <c r="GW8" s="44"/>
      <c r="GX8" s="44"/>
      <c r="GY8" s="44"/>
      <c r="GZ8" s="44"/>
      <c r="HA8" s="44"/>
      <c r="HB8" s="44"/>
      <c r="HC8" s="44"/>
      <c r="HD8" s="44"/>
      <c r="HE8" s="44"/>
      <c r="HF8" s="44"/>
      <c r="HG8" s="44"/>
      <c r="HH8" s="44"/>
      <c r="HI8" s="44"/>
      <c r="HJ8" s="44"/>
      <c r="HK8" s="44"/>
      <c r="HL8" s="44"/>
      <c r="HM8" s="44"/>
      <c r="HN8" s="44"/>
      <c r="HO8" s="44"/>
      <c r="HP8" s="44"/>
      <c r="HQ8" s="44"/>
      <c r="HR8" s="44"/>
      <c r="HS8" s="44"/>
      <c r="HT8" s="44"/>
      <c r="HU8" s="44"/>
      <c r="HV8" s="44"/>
      <c r="HW8" s="44"/>
      <c r="HX8" s="44"/>
      <c r="HY8" s="44"/>
      <c r="HZ8" s="44"/>
      <c r="IA8" s="44"/>
      <c r="IB8" s="44"/>
      <c r="IC8" s="44"/>
      <c r="ID8" s="44"/>
      <c r="IE8" s="44"/>
      <c r="IF8" s="44"/>
      <c r="IG8" s="44"/>
      <c r="IH8" s="44"/>
      <c r="II8" s="44"/>
      <c r="IJ8" s="44"/>
      <c r="IK8" s="44"/>
      <c r="IL8" s="44"/>
      <c r="IM8" s="44"/>
      <c r="IN8" s="44"/>
      <c r="IO8" s="44"/>
      <c r="IP8" s="44"/>
      <c r="IQ8" s="44"/>
      <c r="IR8" s="44"/>
      <c r="IS8" s="44"/>
      <c r="IT8" s="44"/>
      <c r="IU8" s="44"/>
      <c r="IV8" s="44"/>
      <c r="IW8" s="44"/>
      <c r="IX8" s="44"/>
      <c r="IY8" s="44"/>
      <c r="IZ8" s="44"/>
      <c r="JA8" s="44"/>
      <c r="JB8" s="44"/>
      <c r="JC8" s="44"/>
      <c r="JD8" s="44"/>
      <c r="JE8" s="44"/>
      <c r="JF8" s="44"/>
      <c r="JG8" s="44"/>
      <c r="JH8" s="44"/>
      <c r="JI8" s="44"/>
      <c r="JJ8" s="44"/>
      <c r="JK8" s="44"/>
      <c r="JL8" s="44"/>
      <c r="JM8" s="44"/>
      <c r="JN8" s="44"/>
      <c r="JO8" s="44"/>
      <c r="JP8" s="44"/>
      <c r="JQ8" s="44"/>
      <c r="JR8" s="44"/>
      <c r="JS8" s="44"/>
      <c r="JT8" s="44"/>
      <c r="JU8" s="44"/>
      <c r="JV8" s="44"/>
      <c r="JW8" s="44"/>
      <c r="JX8" s="44"/>
      <c r="JY8" s="44"/>
      <c r="JZ8" s="44"/>
      <c r="KA8" s="44"/>
      <c r="KB8" s="44"/>
      <c r="KC8" s="44"/>
      <c r="KD8" s="44"/>
      <c r="KE8" s="44"/>
      <c r="KF8" s="44"/>
      <c r="KG8" s="44"/>
      <c r="KH8" s="44"/>
      <c r="KI8" s="44"/>
      <c r="KJ8" s="44"/>
      <c r="KK8" s="44"/>
      <c r="KL8" s="44"/>
      <c r="KM8" s="44"/>
      <c r="KN8" s="44"/>
      <c r="KO8" s="44"/>
      <c r="KP8" s="44"/>
      <c r="KQ8" s="44"/>
      <c r="KR8" s="44"/>
      <c r="KS8" s="44"/>
      <c r="KT8" s="44"/>
      <c r="KU8" s="44"/>
      <c r="KV8" s="44"/>
      <c r="KW8" s="44"/>
      <c r="KX8" s="44"/>
      <c r="KY8" s="44"/>
      <c r="KZ8" s="44"/>
      <c r="LA8" s="44"/>
      <c r="LB8" s="44"/>
      <c r="LC8" s="44"/>
      <c r="LD8" s="44"/>
      <c r="LE8" s="44"/>
      <c r="LF8" s="44"/>
      <c r="LG8" s="44"/>
      <c r="LH8" s="44"/>
      <c r="LI8" s="44"/>
      <c r="LJ8" s="44"/>
      <c r="LK8" s="44"/>
      <c r="LL8" s="44"/>
      <c r="LM8" s="44"/>
      <c r="LN8" s="44"/>
      <c r="LO8" s="44"/>
      <c r="LP8" s="44"/>
      <c r="LQ8" s="44"/>
      <c r="LR8" s="44"/>
      <c r="LS8" s="44"/>
      <c r="LT8" s="44"/>
      <c r="LU8" s="44"/>
      <c r="LV8" s="44"/>
      <c r="LW8" s="44"/>
      <c r="LX8" s="44"/>
      <c r="LY8" s="44"/>
      <c r="LZ8" s="44"/>
      <c r="MA8" s="44"/>
      <c r="MB8" s="44"/>
      <c r="MC8" s="44"/>
      <c r="MD8" s="44"/>
      <c r="ME8" s="44"/>
      <c r="MF8" s="44"/>
      <c r="MG8" s="44"/>
      <c r="MH8" s="44"/>
      <c r="MI8" s="44"/>
      <c r="MJ8" s="44"/>
      <c r="MK8" s="44"/>
      <c r="ML8" s="44"/>
      <c r="MM8" s="44"/>
      <c r="MN8" s="44"/>
      <c r="MO8" s="44"/>
      <c r="MP8" s="44"/>
      <c r="MQ8" s="44"/>
      <c r="MR8" s="44"/>
      <c r="MS8" s="44"/>
      <c r="MT8" s="44"/>
      <c r="MU8" s="44"/>
      <c r="MV8" s="44"/>
      <c r="MW8" s="44"/>
      <c r="MX8" s="44"/>
      <c r="MY8" s="44"/>
      <c r="MZ8" s="44"/>
      <c r="NA8" s="44"/>
      <c r="NB8" s="44"/>
      <c r="NC8" s="44"/>
      <c r="ND8" s="44"/>
      <c r="NE8" s="44"/>
      <c r="NF8" s="44"/>
      <c r="NG8" s="44"/>
      <c r="NH8" s="44"/>
      <c r="NI8" s="44"/>
      <c r="NJ8" s="44"/>
      <c r="NK8" s="44"/>
      <c r="NL8" s="44"/>
      <c r="NM8" s="44"/>
      <c r="NN8" s="44"/>
      <c r="NO8" s="44"/>
      <c r="NP8" s="44"/>
      <c r="NQ8" s="44"/>
      <c r="NR8" s="44"/>
      <c r="NS8" s="44"/>
      <c r="NT8" s="44"/>
      <c r="NU8" s="44"/>
      <c r="NV8" s="44"/>
      <c r="NW8" s="44"/>
      <c r="NX8" s="44"/>
      <c r="NY8" s="44"/>
      <c r="NZ8" s="44"/>
      <c r="OA8" s="44"/>
      <c r="OB8" s="44"/>
      <c r="OC8" s="44"/>
      <c r="OD8" s="44"/>
      <c r="OE8" s="44"/>
      <c r="OF8" s="44"/>
      <c r="OG8" s="44"/>
      <c r="OH8" s="44"/>
      <c r="OI8" s="44"/>
      <c r="OJ8" s="44"/>
      <c r="OK8" s="44"/>
      <c r="OL8" s="44"/>
      <c r="OM8" s="44"/>
      <c r="ON8" s="44"/>
      <c r="OO8" s="44"/>
      <c r="OP8" s="44"/>
      <c r="OQ8" s="44"/>
      <c r="OR8" s="44"/>
      <c r="OS8" s="44"/>
      <c r="OT8" s="44"/>
      <c r="OU8" s="44"/>
      <c r="OV8" s="44"/>
      <c r="OW8" s="44"/>
      <c r="OX8" s="44"/>
      <c r="OY8" s="44"/>
      <c r="OZ8" s="44"/>
      <c r="PA8" s="44"/>
      <c r="PB8" s="44"/>
      <c r="PC8" s="44"/>
      <c r="PD8" s="44"/>
      <c r="PE8" s="44"/>
      <c r="PF8" s="44"/>
      <c r="PG8" s="44"/>
      <c r="PH8" s="44"/>
      <c r="PI8" s="44"/>
      <c r="PJ8" s="44"/>
      <c r="PK8" s="44"/>
      <c r="PL8" s="44"/>
      <c r="PM8" s="44"/>
      <c r="PN8" s="44"/>
      <c r="PO8" s="44"/>
      <c r="PP8" s="44"/>
      <c r="PQ8" s="44"/>
      <c r="PR8" s="44"/>
      <c r="PS8" s="44"/>
      <c r="PT8" s="44"/>
    </row>
    <row r="9" spans="1:436" s="40" customFormat="1" ht="18" customHeight="1" x14ac:dyDescent="0.2">
      <c r="A9" s="63" t="s">
        <v>52</v>
      </c>
      <c r="B9" s="61" t="s">
        <v>1</v>
      </c>
      <c r="C9" s="64">
        <v>98.4</v>
      </c>
      <c r="D9" s="64">
        <f>D8/C8*100</f>
        <v>103.66787735033232</v>
      </c>
      <c r="E9" s="64">
        <f t="shared" ref="E9" si="1">E8/D8*100</f>
        <v>97.578502055651555</v>
      </c>
      <c r="F9" s="64">
        <f>F8/E8*100</f>
        <v>98.859348094232018</v>
      </c>
      <c r="G9" s="64">
        <f t="shared" ref="G9:H9" si="2">G8/F8*100</f>
        <v>99.950586171540095</v>
      </c>
      <c r="H9" s="64">
        <f t="shared" si="2"/>
        <v>100.03800566068051</v>
      </c>
      <c r="I9" s="64">
        <f>H8/H8*100</f>
        <v>100</v>
      </c>
      <c r="J9" s="64">
        <f>H8/H8*100</f>
        <v>100</v>
      </c>
      <c r="K9" s="64">
        <f>K8/H8*100</f>
        <v>100.04417545149325</v>
      </c>
      <c r="L9" s="64">
        <f t="shared" ref="L9" si="3">L8/K8*100</f>
        <v>100.0491315241002</v>
      </c>
      <c r="M9" s="64">
        <f t="shared" ref="M9" si="4">M8/L8*100</f>
        <v>100.05157966909704</v>
      </c>
      <c r="N9" s="64">
        <f t="shared" ref="N9" si="5">N8/M8*100</f>
        <v>100.05905367060406</v>
      </c>
      <c r="O9" s="64">
        <f t="shared" ref="O9" si="6">O8/N8*100</f>
        <v>100.06024291008235</v>
      </c>
      <c r="P9" s="64">
        <f t="shared" ref="P9" si="7">P8/O8*100</f>
        <v>100.07278263704885</v>
      </c>
      <c r="Q9" s="45"/>
      <c r="R9" s="45"/>
      <c r="S9" s="45"/>
      <c r="T9" s="45"/>
      <c r="U9" s="45"/>
      <c r="V9" s="45"/>
      <c r="W9" s="45"/>
      <c r="X9" s="45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45"/>
      <c r="AJ9" s="45"/>
      <c r="AK9" s="45"/>
      <c r="AL9" s="45"/>
      <c r="AM9" s="45"/>
      <c r="AN9" s="45"/>
      <c r="AO9" s="45"/>
      <c r="AP9" s="45"/>
      <c r="AQ9" s="45"/>
      <c r="AR9" s="45"/>
      <c r="AS9" s="45"/>
      <c r="AT9" s="45"/>
      <c r="AU9" s="45"/>
      <c r="AV9" s="45"/>
      <c r="AW9" s="45"/>
      <c r="AX9" s="45"/>
      <c r="AY9" s="45"/>
      <c r="AZ9" s="45"/>
      <c r="BA9" s="45"/>
      <c r="BB9" s="45"/>
      <c r="BC9" s="45"/>
      <c r="BD9" s="45"/>
      <c r="BE9" s="45"/>
      <c r="BF9" s="45"/>
      <c r="BG9" s="45"/>
      <c r="BH9" s="45"/>
      <c r="BI9" s="45"/>
      <c r="BJ9" s="45"/>
      <c r="BK9" s="45"/>
      <c r="BL9" s="45"/>
      <c r="BM9" s="45"/>
      <c r="BN9" s="45"/>
      <c r="BO9" s="45"/>
      <c r="BP9" s="45"/>
      <c r="BQ9" s="45"/>
      <c r="BR9" s="45"/>
      <c r="BS9" s="45"/>
      <c r="BT9" s="45"/>
      <c r="BU9" s="45"/>
      <c r="BV9" s="45"/>
      <c r="BW9" s="45"/>
      <c r="BX9" s="45"/>
      <c r="BY9" s="45"/>
      <c r="BZ9" s="45"/>
      <c r="CA9" s="45"/>
      <c r="CB9" s="45"/>
      <c r="CC9" s="45"/>
      <c r="CD9" s="45"/>
      <c r="CE9" s="45"/>
      <c r="CF9" s="45"/>
      <c r="CG9" s="45"/>
      <c r="CH9" s="45"/>
      <c r="CI9" s="45"/>
      <c r="CJ9" s="45"/>
      <c r="CK9" s="45"/>
      <c r="CL9" s="45"/>
      <c r="CM9" s="45"/>
      <c r="CN9" s="45"/>
      <c r="CO9" s="45"/>
      <c r="CP9" s="45"/>
      <c r="CQ9" s="45"/>
      <c r="CR9" s="45"/>
      <c r="CS9" s="45"/>
      <c r="CT9" s="45"/>
      <c r="CU9" s="45"/>
      <c r="CV9" s="45"/>
      <c r="CW9" s="45"/>
      <c r="CX9" s="45"/>
      <c r="CY9" s="45"/>
      <c r="CZ9" s="45"/>
      <c r="DA9" s="45"/>
      <c r="DB9" s="45"/>
      <c r="DC9" s="45"/>
      <c r="DD9" s="45"/>
      <c r="DE9" s="45"/>
      <c r="DF9" s="45"/>
      <c r="DG9" s="45"/>
      <c r="DH9" s="45"/>
      <c r="DI9" s="45"/>
      <c r="DJ9" s="45"/>
      <c r="DK9" s="45"/>
      <c r="DL9" s="45"/>
      <c r="DM9" s="45"/>
      <c r="DN9" s="45"/>
      <c r="DO9" s="45"/>
      <c r="DP9" s="45"/>
      <c r="DQ9" s="45"/>
      <c r="DR9" s="45"/>
      <c r="DS9" s="45"/>
      <c r="DT9" s="45"/>
      <c r="DU9" s="45"/>
      <c r="DV9" s="45"/>
      <c r="DW9" s="45"/>
      <c r="DX9" s="45"/>
      <c r="DY9" s="45"/>
      <c r="DZ9" s="45"/>
      <c r="EA9" s="45"/>
      <c r="EB9" s="45"/>
      <c r="EC9" s="45"/>
      <c r="ED9" s="45"/>
      <c r="EE9" s="45"/>
      <c r="EF9" s="45"/>
      <c r="EG9" s="45"/>
      <c r="EH9" s="45"/>
      <c r="EI9" s="45"/>
      <c r="EJ9" s="45"/>
      <c r="EK9" s="45"/>
      <c r="EL9" s="45"/>
      <c r="EM9" s="45"/>
      <c r="EN9" s="45"/>
      <c r="EO9" s="45"/>
      <c r="EP9" s="45"/>
      <c r="EQ9" s="45"/>
      <c r="ER9" s="45"/>
      <c r="ES9" s="45"/>
      <c r="ET9" s="45"/>
      <c r="EU9" s="45"/>
      <c r="EV9" s="45"/>
      <c r="EW9" s="45"/>
      <c r="EX9" s="45"/>
      <c r="EY9" s="45"/>
      <c r="EZ9" s="45"/>
      <c r="FA9" s="45"/>
      <c r="FB9" s="45"/>
      <c r="FC9" s="45"/>
      <c r="FD9" s="45"/>
      <c r="FE9" s="45"/>
      <c r="FF9" s="45"/>
      <c r="FG9" s="45"/>
      <c r="FH9" s="45"/>
      <c r="FI9" s="45"/>
      <c r="FJ9" s="45"/>
      <c r="FK9" s="45"/>
      <c r="FL9" s="45"/>
      <c r="FM9" s="45"/>
      <c r="FN9" s="45"/>
      <c r="FO9" s="45"/>
      <c r="FP9" s="45"/>
      <c r="FQ9" s="45"/>
      <c r="FR9" s="45"/>
      <c r="FS9" s="45"/>
      <c r="FT9" s="45"/>
      <c r="FU9" s="45"/>
      <c r="FV9" s="45"/>
      <c r="FW9" s="45"/>
      <c r="FX9" s="45"/>
      <c r="FY9" s="45"/>
      <c r="FZ9" s="45"/>
      <c r="GA9" s="45"/>
      <c r="GB9" s="45"/>
      <c r="GC9" s="45"/>
      <c r="GD9" s="45"/>
      <c r="GE9" s="45"/>
      <c r="GF9" s="45"/>
      <c r="GG9" s="45"/>
      <c r="GH9" s="45"/>
      <c r="GI9" s="45"/>
      <c r="GJ9" s="45"/>
      <c r="GK9" s="45"/>
      <c r="GL9" s="45"/>
      <c r="GM9" s="45"/>
      <c r="GN9" s="45"/>
      <c r="GO9" s="45"/>
      <c r="GP9" s="45"/>
      <c r="GQ9" s="45"/>
      <c r="GR9" s="45"/>
      <c r="GS9" s="45"/>
      <c r="GT9" s="45"/>
      <c r="GU9" s="45"/>
      <c r="GV9" s="45"/>
      <c r="GW9" s="45"/>
      <c r="GX9" s="45"/>
      <c r="GY9" s="45"/>
      <c r="GZ9" s="45"/>
      <c r="HA9" s="45"/>
      <c r="HB9" s="45"/>
      <c r="HC9" s="45"/>
      <c r="HD9" s="45"/>
      <c r="HE9" s="45"/>
      <c r="HF9" s="45"/>
      <c r="HG9" s="45"/>
      <c r="HH9" s="45"/>
      <c r="HI9" s="45"/>
      <c r="HJ9" s="45"/>
      <c r="HK9" s="45"/>
      <c r="HL9" s="45"/>
      <c r="HM9" s="45"/>
      <c r="HN9" s="45"/>
      <c r="HO9" s="45"/>
      <c r="HP9" s="45"/>
      <c r="HQ9" s="45"/>
      <c r="HR9" s="45"/>
      <c r="HS9" s="45"/>
      <c r="HT9" s="45"/>
      <c r="HU9" s="45"/>
      <c r="HV9" s="45"/>
      <c r="HW9" s="45"/>
      <c r="HX9" s="45"/>
      <c r="HY9" s="45"/>
      <c r="HZ9" s="45"/>
      <c r="IA9" s="45"/>
      <c r="IB9" s="45"/>
      <c r="IC9" s="45"/>
      <c r="ID9" s="45"/>
      <c r="IE9" s="45"/>
      <c r="IF9" s="45"/>
      <c r="IG9" s="45"/>
      <c r="IH9" s="45"/>
      <c r="II9" s="45"/>
      <c r="IJ9" s="45"/>
      <c r="IK9" s="45"/>
      <c r="IL9" s="45"/>
      <c r="IM9" s="45"/>
      <c r="IN9" s="45"/>
      <c r="IO9" s="45"/>
      <c r="IP9" s="45"/>
      <c r="IQ9" s="45"/>
      <c r="IR9" s="45"/>
      <c r="IS9" s="45"/>
      <c r="IT9" s="45"/>
      <c r="IU9" s="45"/>
      <c r="IV9" s="45"/>
      <c r="IW9" s="45"/>
      <c r="IX9" s="45"/>
      <c r="IY9" s="45"/>
      <c r="IZ9" s="45"/>
      <c r="JA9" s="45"/>
      <c r="JB9" s="45"/>
      <c r="JC9" s="45"/>
      <c r="JD9" s="45"/>
      <c r="JE9" s="45"/>
      <c r="JF9" s="45"/>
      <c r="JG9" s="45"/>
      <c r="JH9" s="45"/>
      <c r="JI9" s="45"/>
      <c r="JJ9" s="45"/>
      <c r="JK9" s="45"/>
      <c r="JL9" s="45"/>
      <c r="JM9" s="45"/>
      <c r="JN9" s="45"/>
      <c r="JO9" s="45"/>
      <c r="JP9" s="45"/>
      <c r="JQ9" s="45"/>
      <c r="JR9" s="45"/>
      <c r="JS9" s="45"/>
      <c r="JT9" s="45"/>
      <c r="JU9" s="45"/>
      <c r="JV9" s="45"/>
      <c r="JW9" s="45"/>
      <c r="JX9" s="45"/>
      <c r="JY9" s="45"/>
      <c r="JZ9" s="45"/>
      <c r="KA9" s="45"/>
      <c r="KB9" s="45"/>
      <c r="KC9" s="45"/>
      <c r="KD9" s="45"/>
      <c r="KE9" s="45"/>
      <c r="KF9" s="45"/>
      <c r="KG9" s="45"/>
      <c r="KH9" s="45"/>
      <c r="KI9" s="45"/>
      <c r="KJ9" s="45"/>
      <c r="KK9" s="45"/>
      <c r="KL9" s="45"/>
      <c r="KM9" s="45"/>
      <c r="KN9" s="45"/>
      <c r="KO9" s="45"/>
      <c r="KP9" s="45"/>
      <c r="KQ9" s="45"/>
      <c r="KR9" s="45"/>
      <c r="KS9" s="45"/>
      <c r="KT9" s="45"/>
      <c r="KU9" s="45"/>
      <c r="KV9" s="45"/>
      <c r="KW9" s="45"/>
      <c r="KX9" s="45"/>
      <c r="KY9" s="45"/>
      <c r="KZ9" s="45"/>
      <c r="LA9" s="45"/>
      <c r="LB9" s="45"/>
      <c r="LC9" s="45"/>
      <c r="LD9" s="45"/>
      <c r="LE9" s="45"/>
      <c r="LF9" s="45"/>
      <c r="LG9" s="45"/>
      <c r="LH9" s="45"/>
      <c r="LI9" s="45"/>
      <c r="LJ9" s="45"/>
      <c r="LK9" s="45"/>
      <c r="LL9" s="45"/>
      <c r="LM9" s="45"/>
      <c r="LN9" s="45"/>
      <c r="LO9" s="45"/>
      <c r="LP9" s="45"/>
      <c r="LQ9" s="45"/>
      <c r="LR9" s="45"/>
      <c r="LS9" s="45"/>
      <c r="LT9" s="45"/>
      <c r="LU9" s="45"/>
      <c r="LV9" s="45"/>
      <c r="LW9" s="45"/>
      <c r="LX9" s="45"/>
      <c r="LY9" s="45"/>
      <c r="LZ9" s="45"/>
      <c r="MA9" s="45"/>
      <c r="MB9" s="45"/>
      <c r="MC9" s="45"/>
      <c r="MD9" s="45"/>
      <c r="ME9" s="45"/>
      <c r="MF9" s="45"/>
      <c r="MG9" s="45"/>
      <c r="MH9" s="45"/>
      <c r="MI9" s="45"/>
      <c r="MJ9" s="45"/>
      <c r="MK9" s="45"/>
      <c r="ML9" s="45"/>
      <c r="MM9" s="45"/>
      <c r="MN9" s="45"/>
      <c r="MO9" s="45"/>
      <c r="MP9" s="45"/>
      <c r="MQ9" s="45"/>
      <c r="MR9" s="45"/>
      <c r="MS9" s="45"/>
      <c r="MT9" s="45"/>
      <c r="MU9" s="45"/>
      <c r="MV9" s="45"/>
      <c r="MW9" s="45"/>
      <c r="MX9" s="45"/>
      <c r="MY9" s="45"/>
      <c r="MZ9" s="45"/>
      <c r="NA9" s="45"/>
      <c r="NB9" s="45"/>
      <c r="NC9" s="45"/>
      <c r="ND9" s="45"/>
      <c r="NE9" s="45"/>
      <c r="NF9" s="45"/>
      <c r="NG9" s="45"/>
      <c r="NH9" s="45"/>
      <c r="NI9" s="45"/>
      <c r="NJ9" s="45"/>
      <c r="NK9" s="45"/>
      <c r="NL9" s="45"/>
      <c r="NM9" s="45"/>
      <c r="NN9" s="45"/>
      <c r="NO9" s="45"/>
      <c r="NP9" s="45"/>
      <c r="NQ9" s="45"/>
      <c r="NR9" s="45"/>
      <c r="NS9" s="45"/>
      <c r="NT9" s="45"/>
      <c r="NU9" s="45"/>
      <c r="NV9" s="45"/>
      <c r="NW9" s="45"/>
      <c r="NX9" s="45"/>
      <c r="NY9" s="45"/>
      <c r="NZ9" s="45"/>
      <c r="OA9" s="45"/>
      <c r="OB9" s="45"/>
      <c r="OC9" s="45"/>
      <c r="OD9" s="45"/>
      <c r="OE9" s="45"/>
      <c r="OF9" s="45"/>
      <c r="OG9" s="45"/>
      <c r="OH9" s="45"/>
      <c r="OI9" s="45"/>
      <c r="OJ9" s="45"/>
      <c r="OK9" s="45"/>
      <c r="OL9" s="45"/>
      <c r="OM9" s="45"/>
      <c r="ON9" s="45"/>
      <c r="OO9" s="45"/>
      <c r="OP9" s="45"/>
      <c r="OQ9" s="45"/>
      <c r="OR9" s="45"/>
      <c r="OS9" s="45"/>
      <c r="OT9" s="45"/>
      <c r="OU9" s="45"/>
      <c r="OV9" s="45"/>
      <c r="OW9" s="45"/>
      <c r="OX9" s="45"/>
      <c r="OY9" s="45"/>
      <c r="OZ9" s="45"/>
      <c r="PA9" s="45"/>
      <c r="PB9" s="45"/>
      <c r="PC9" s="45"/>
      <c r="PD9" s="45"/>
      <c r="PE9" s="45"/>
      <c r="PF9" s="45"/>
      <c r="PG9" s="45"/>
      <c r="PH9" s="45"/>
      <c r="PI9" s="45"/>
      <c r="PJ9" s="45"/>
      <c r="PK9" s="45"/>
      <c r="PL9" s="45"/>
      <c r="PM9" s="45"/>
      <c r="PN9" s="45"/>
      <c r="PO9" s="45"/>
      <c r="PP9" s="45"/>
      <c r="PQ9" s="45"/>
      <c r="PR9" s="45"/>
      <c r="PS9" s="45"/>
      <c r="PT9" s="45"/>
    </row>
    <row r="10" spans="1:436" s="40" customFormat="1" x14ac:dyDescent="0.2">
      <c r="A10" s="60" t="s">
        <v>53</v>
      </c>
      <c r="B10" s="49" t="s">
        <v>51</v>
      </c>
      <c r="C10" s="65">
        <v>1814</v>
      </c>
      <c r="D10" s="65">
        <v>1915</v>
      </c>
      <c r="E10" s="65">
        <v>1916</v>
      </c>
      <c r="F10" s="65">
        <v>1985</v>
      </c>
      <c r="G10" s="65">
        <v>1890</v>
      </c>
      <c r="H10" s="65">
        <v>1908.5</v>
      </c>
      <c r="I10" s="65">
        <v>2010</v>
      </c>
      <c r="J10" s="65">
        <v>2010</v>
      </c>
      <c r="K10" s="65">
        <f>H10*100.4%</f>
        <v>1916.134</v>
      </c>
      <c r="L10" s="65">
        <f>H10*100.8%</f>
        <v>1923.768</v>
      </c>
      <c r="M10" s="65">
        <f>K10*100.5%</f>
        <v>1925.7146699999998</v>
      </c>
      <c r="N10" s="65">
        <f>L10*100.7%</f>
        <v>1937.2343760000003</v>
      </c>
      <c r="O10" s="65">
        <f>M10*100.6%</f>
        <v>1937.2689580199999</v>
      </c>
      <c r="P10" s="65">
        <f>N10*101%</f>
        <v>1956.6067197600003</v>
      </c>
      <c r="Q10" s="45"/>
      <c r="R10" s="45"/>
      <c r="S10" s="45"/>
      <c r="T10" s="45"/>
      <c r="U10" s="45"/>
      <c r="V10" s="45"/>
      <c r="W10" s="45"/>
      <c r="X10" s="45"/>
      <c r="Y10" s="45"/>
      <c r="Z10" s="45"/>
      <c r="AA10" s="45"/>
      <c r="AB10" s="45"/>
      <c r="AC10" s="45"/>
      <c r="AD10" s="45"/>
      <c r="AE10" s="45"/>
      <c r="AF10" s="45"/>
      <c r="AG10" s="45"/>
      <c r="AH10" s="45"/>
      <c r="AI10" s="45"/>
      <c r="AJ10" s="45"/>
      <c r="AK10" s="45"/>
      <c r="AL10" s="45"/>
      <c r="AM10" s="45"/>
      <c r="AN10" s="45"/>
      <c r="AO10" s="45"/>
      <c r="AP10" s="45"/>
      <c r="AQ10" s="45"/>
      <c r="AR10" s="45"/>
      <c r="AS10" s="45"/>
      <c r="AT10" s="45"/>
      <c r="AU10" s="45"/>
      <c r="AV10" s="45"/>
      <c r="AW10" s="45"/>
      <c r="AX10" s="45"/>
      <c r="AY10" s="45"/>
      <c r="AZ10" s="45"/>
      <c r="BA10" s="45"/>
      <c r="BB10" s="45"/>
      <c r="BC10" s="45"/>
      <c r="BD10" s="45"/>
      <c r="BE10" s="45"/>
      <c r="BF10" s="45"/>
      <c r="BG10" s="45"/>
      <c r="BH10" s="45"/>
      <c r="BI10" s="45"/>
      <c r="BJ10" s="45"/>
      <c r="BK10" s="45"/>
      <c r="BL10" s="45"/>
      <c r="BM10" s="45"/>
      <c r="BN10" s="45"/>
      <c r="BO10" s="45"/>
      <c r="BP10" s="45"/>
      <c r="BQ10" s="45"/>
      <c r="BR10" s="45"/>
      <c r="BS10" s="45"/>
      <c r="BT10" s="45"/>
      <c r="BU10" s="45"/>
      <c r="BV10" s="45"/>
      <c r="BW10" s="45"/>
      <c r="BX10" s="45"/>
      <c r="BY10" s="45"/>
      <c r="BZ10" s="45"/>
      <c r="CA10" s="45"/>
      <c r="CB10" s="45"/>
      <c r="CC10" s="45"/>
      <c r="CD10" s="45"/>
      <c r="CE10" s="45"/>
      <c r="CF10" s="45"/>
      <c r="CG10" s="45"/>
      <c r="CH10" s="45"/>
      <c r="CI10" s="45"/>
      <c r="CJ10" s="45"/>
      <c r="CK10" s="45"/>
      <c r="CL10" s="45"/>
      <c r="CM10" s="45"/>
      <c r="CN10" s="45"/>
      <c r="CO10" s="45"/>
      <c r="CP10" s="45"/>
      <c r="CQ10" s="45"/>
      <c r="CR10" s="45"/>
      <c r="CS10" s="45"/>
      <c r="CT10" s="45"/>
      <c r="CU10" s="45"/>
      <c r="CV10" s="45"/>
      <c r="CW10" s="45"/>
      <c r="CX10" s="45"/>
      <c r="CY10" s="45"/>
      <c r="CZ10" s="45"/>
      <c r="DA10" s="45"/>
      <c r="DB10" s="45"/>
      <c r="DC10" s="45"/>
      <c r="DD10" s="45"/>
      <c r="DE10" s="45"/>
      <c r="DF10" s="45"/>
      <c r="DG10" s="45"/>
      <c r="DH10" s="45"/>
      <c r="DI10" s="45"/>
      <c r="DJ10" s="45"/>
      <c r="DK10" s="45"/>
      <c r="DL10" s="45"/>
      <c r="DM10" s="45"/>
      <c r="DN10" s="45"/>
      <c r="DO10" s="45"/>
      <c r="DP10" s="45"/>
      <c r="DQ10" s="45"/>
      <c r="DR10" s="45"/>
      <c r="DS10" s="45"/>
      <c r="DT10" s="45"/>
      <c r="DU10" s="45"/>
      <c r="DV10" s="45"/>
      <c r="DW10" s="45"/>
      <c r="DX10" s="45"/>
      <c r="DY10" s="45"/>
      <c r="DZ10" s="45"/>
      <c r="EA10" s="45"/>
      <c r="EB10" s="45"/>
      <c r="EC10" s="45"/>
      <c r="ED10" s="45"/>
      <c r="EE10" s="45"/>
      <c r="EF10" s="45"/>
      <c r="EG10" s="45"/>
      <c r="EH10" s="45"/>
      <c r="EI10" s="45"/>
      <c r="EJ10" s="45"/>
      <c r="EK10" s="45"/>
      <c r="EL10" s="45"/>
      <c r="EM10" s="45"/>
      <c r="EN10" s="45"/>
      <c r="EO10" s="45"/>
      <c r="EP10" s="45"/>
      <c r="EQ10" s="45"/>
      <c r="ER10" s="45"/>
      <c r="ES10" s="45"/>
      <c r="ET10" s="45"/>
      <c r="EU10" s="45"/>
      <c r="EV10" s="45"/>
      <c r="EW10" s="45"/>
      <c r="EX10" s="45"/>
      <c r="EY10" s="45"/>
      <c r="EZ10" s="45"/>
      <c r="FA10" s="45"/>
      <c r="FB10" s="45"/>
      <c r="FC10" s="45"/>
      <c r="FD10" s="45"/>
      <c r="FE10" s="45"/>
      <c r="FF10" s="45"/>
      <c r="FG10" s="45"/>
      <c r="FH10" s="45"/>
      <c r="FI10" s="45"/>
      <c r="FJ10" s="45"/>
      <c r="FK10" s="45"/>
      <c r="FL10" s="45"/>
      <c r="FM10" s="45"/>
      <c r="FN10" s="45"/>
      <c r="FO10" s="45"/>
      <c r="FP10" s="45"/>
      <c r="FQ10" s="45"/>
      <c r="FR10" s="45"/>
      <c r="FS10" s="45"/>
      <c r="FT10" s="45"/>
      <c r="FU10" s="45"/>
      <c r="FV10" s="45"/>
      <c r="FW10" s="45"/>
      <c r="FX10" s="45"/>
      <c r="FY10" s="45"/>
      <c r="FZ10" s="45"/>
      <c r="GA10" s="45"/>
      <c r="GB10" s="45"/>
      <c r="GC10" s="45"/>
      <c r="GD10" s="45"/>
      <c r="GE10" s="45"/>
      <c r="GF10" s="45"/>
      <c r="GG10" s="45"/>
      <c r="GH10" s="45"/>
      <c r="GI10" s="45"/>
      <c r="GJ10" s="45"/>
      <c r="GK10" s="45"/>
      <c r="GL10" s="45"/>
      <c r="GM10" s="45"/>
      <c r="GN10" s="45"/>
      <c r="GO10" s="45"/>
      <c r="GP10" s="45"/>
      <c r="GQ10" s="45"/>
      <c r="GR10" s="45"/>
      <c r="GS10" s="45"/>
      <c r="GT10" s="45"/>
      <c r="GU10" s="45"/>
      <c r="GV10" s="45"/>
      <c r="GW10" s="45"/>
      <c r="GX10" s="45"/>
      <c r="GY10" s="45"/>
      <c r="GZ10" s="45"/>
      <c r="HA10" s="45"/>
      <c r="HB10" s="45"/>
      <c r="HC10" s="45"/>
      <c r="HD10" s="45"/>
      <c r="HE10" s="45"/>
      <c r="HF10" s="45"/>
      <c r="HG10" s="45"/>
      <c r="HH10" s="45"/>
      <c r="HI10" s="45"/>
      <c r="HJ10" s="45"/>
      <c r="HK10" s="45"/>
      <c r="HL10" s="45"/>
      <c r="HM10" s="45"/>
      <c r="HN10" s="45"/>
      <c r="HO10" s="45"/>
      <c r="HP10" s="45"/>
      <c r="HQ10" s="45"/>
      <c r="HR10" s="45"/>
      <c r="HS10" s="45"/>
      <c r="HT10" s="45"/>
      <c r="HU10" s="45"/>
      <c r="HV10" s="45"/>
      <c r="HW10" s="45"/>
      <c r="HX10" s="45"/>
      <c r="HY10" s="45"/>
      <c r="HZ10" s="45"/>
      <c r="IA10" s="45"/>
      <c r="IB10" s="45"/>
      <c r="IC10" s="45"/>
      <c r="ID10" s="45"/>
      <c r="IE10" s="45"/>
      <c r="IF10" s="45"/>
      <c r="IG10" s="45"/>
      <c r="IH10" s="45"/>
      <c r="II10" s="45"/>
      <c r="IJ10" s="45"/>
      <c r="IK10" s="45"/>
      <c r="IL10" s="45"/>
      <c r="IM10" s="45"/>
      <c r="IN10" s="45"/>
      <c r="IO10" s="45"/>
      <c r="IP10" s="45"/>
      <c r="IQ10" s="45"/>
      <c r="IR10" s="45"/>
      <c r="IS10" s="45"/>
      <c r="IT10" s="45"/>
      <c r="IU10" s="45"/>
      <c r="IV10" s="45"/>
      <c r="IW10" s="45"/>
      <c r="IX10" s="45"/>
      <c r="IY10" s="45"/>
      <c r="IZ10" s="45"/>
      <c r="JA10" s="45"/>
      <c r="JB10" s="45"/>
      <c r="JC10" s="45"/>
      <c r="JD10" s="45"/>
      <c r="JE10" s="45"/>
      <c r="JF10" s="45"/>
      <c r="JG10" s="45"/>
      <c r="JH10" s="45"/>
      <c r="JI10" s="45"/>
      <c r="JJ10" s="45"/>
      <c r="JK10" s="45"/>
      <c r="JL10" s="45"/>
      <c r="JM10" s="45"/>
      <c r="JN10" s="45"/>
      <c r="JO10" s="45"/>
      <c r="JP10" s="45"/>
      <c r="JQ10" s="45"/>
      <c r="JR10" s="45"/>
      <c r="JS10" s="45"/>
      <c r="JT10" s="45"/>
      <c r="JU10" s="45"/>
      <c r="JV10" s="45"/>
      <c r="JW10" s="45"/>
      <c r="JX10" s="45"/>
      <c r="JY10" s="45"/>
      <c r="JZ10" s="45"/>
      <c r="KA10" s="45"/>
      <c r="KB10" s="45"/>
      <c r="KC10" s="45"/>
      <c r="KD10" s="45"/>
      <c r="KE10" s="45"/>
      <c r="KF10" s="45"/>
      <c r="KG10" s="45"/>
      <c r="KH10" s="45"/>
      <c r="KI10" s="45"/>
      <c r="KJ10" s="45"/>
      <c r="KK10" s="45"/>
      <c r="KL10" s="45"/>
      <c r="KM10" s="45"/>
      <c r="KN10" s="45"/>
      <c r="KO10" s="45"/>
      <c r="KP10" s="45"/>
      <c r="KQ10" s="45"/>
      <c r="KR10" s="45"/>
      <c r="KS10" s="45"/>
      <c r="KT10" s="45"/>
      <c r="KU10" s="45"/>
      <c r="KV10" s="45"/>
      <c r="KW10" s="45"/>
      <c r="KX10" s="45"/>
      <c r="KY10" s="45"/>
      <c r="KZ10" s="45"/>
      <c r="LA10" s="45"/>
      <c r="LB10" s="45"/>
      <c r="LC10" s="45"/>
      <c r="LD10" s="45"/>
      <c r="LE10" s="45"/>
      <c r="LF10" s="45"/>
      <c r="LG10" s="45"/>
      <c r="LH10" s="45"/>
      <c r="LI10" s="45"/>
      <c r="LJ10" s="45"/>
      <c r="LK10" s="45"/>
      <c r="LL10" s="45"/>
      <c r="LM10" s="45"/>
      <c r="LN10" s="45"/>
      <c r="LO10" s="45"/>
      <c r="LP10" s="45"/>
      <c r="LQ10" s="45"/>
      <c r="LR10" s="45"/>
      <c r="LS10" s="45"/>
      <c r="LT10" s="45"/>
      <c r="LU10" s="45"/>
      <c r="LV10" s="45"/>
      <c r="LW10" s="45"/>
      <c r="LX10" s="45"/>
      <c r="LY10" s="45"/>
      <c r="LZ10" s="45"/>
      <c r="MA10" s="45"/>
      <c r="MB10" s="45"/>
      <c r="MC10" s="45"/>
      <c r="MD10" s="45"/>
      <c r="ME10" s="45"/>
      <c r="MF10" s="45"/>
      <c r="MG10" s="45"/>
      <c r="MH10" s="45"/>
      <c r="MI10" s="45"/>
      <c r="MJ10" s="45"/>
      <c r="MK10" s="45"/>
      <c r="ML10" s="45"/>
      <c r="MM10" s="45"/>
      <c r="MN10" s="45"/>
      <c r="MO10" s="45"/>
      <c r="MP10" s="45"/>
      <c r="MQ10" s="45"/>
      <c r="MR10" s="45"/>
      <c r="MS10" s="45"/>
      <c r="MT10" s="45"/>
      <c r="MU10" s="45"/>
      <c r="MV10" s="45"/>
      <c r="MW10" s="45"/>
      <c r="MX10" s="45"/>
      <c r="MY10" s="45"/>
      <c r="MZ10" s="45"/>
      <c r="NA10" s="45"/>
      <c r="NB10" s="45"/>
      <c r="NC10" s="45"/>
      <c r="ND10" s="45"/>
      <c r="NE10" s="45"/>
      <c r="NF10" s="45"/>
      <c r="NG10" s="45"/>
      <c r="NH10" s="45"/>
      <c r="NI10" s="45"/>
      <c r="NJ10" s="45"/>
      <c r="NK10" s="45"/>
      <c r="NL10" s="45"/>
      <c r="NM10" s="45"/>
      <c r="NN10" s="45"/>
      <c r="NO10" s="45"/>
      <c r="NP10" s="45"/>
      <c r="NQ10" s="45"/>
      <c r="NR10" s="45"/>
      <c r="NS10" s="45"/>
      <c r="NT10" s="45"/>
      <c r="NU10" s="45"/>
      <c r="NV10" s="45"/>
      <c r="NW10" s="45"/>
      <c r="NX10" s="45"/>
      <c r="NY10" s="45"/>
      <c r="NZ10" s="45"/>
      <c r="OA10" s="45"/>
      <c r="OB10" s="45"/>
      <c r="OC10" s="45"/>
      <c r="OD10" s="45"/>
      <c r="OE10" s="45"/>
      <c r="OF10" s="45"/>
      <c r="OG10" s="45"/>
      <c r="OH10" s="45"/>
      <c r="OI10" s="45"/>
      <c r="OJ10" s="45"/>
      <c r="OK10" s="45"/>
      <c r="OL10" s="45"/>
      <c r="OM10" s="45"/>
      <c r="ON10" s="45"/>
      <c r="OO10" s="45"/>
      <c r="OP10" s="45"/>
      <c r="OQ10" s="45"/>
      <c r="OR10" s="45"/>
      <c r="OS10" s="45"/>
      <c r="OT10" s="45"/>
      <c r="OU10" s="45"/>
      <c r="OV10" s="45"/>
      <c r="OW10" s="45"/>
      <c r="OX10" s="45"/>
      <c r="OY10" s="45"/>
      <c r="OZ10" s="45"/>
      <c r="PA10" s="45"/>
      <c r="PB10" s="45"/>
      <c r="PC10" s="45"/>
      <c r="PD10" s="45"/>
      <c r="PE10" s="45"/>
      <c r="PF10" s="45"/>
      <c r="PG10" s="45"/>
      <c r="PH10" s="45"/>
      <c r="PI10" s="45"/>
      <c r="PJ10" s="45"/>
      <c r="PK10" s="45"/>
      <c r="PL10" s="45"/>
      <c r="PM10" s="45"/>
      <c r="PN10" s="45"/>
      <c r="PO10" s="45"/>
      <c r="PP10" s="45"/>
      <c r="PQ10" s="45"/>
      <c r="PR10" s="45"/>
      <c r="PS10" s="45"/>
      <c r="PT10" s="45"/>
    </row>
    <row r="11" spans="1:436" s="39" customFormat="1" x14ac:dyDescent="0.2">
      <c r="A11" s="60" t="s">
        <v>54</v>
      </c>
      <c r="B11" s="49" t="s">
        <v>51</v>
      </c>
      <c r="C11" s="65">
        <v>2374</v>
      </c>
      <c r="D11" s="65">
        <v>2729</v>
      </c>
      <c r="E11" s="65">
        <v>2318</v>
      </c>
      <c r="F11" s="65">
        <v>1980</v>
      </c>
      <c r="G11" s="65">
        <v>1975</v>
      </c>
      <c r="H11" s="65">
        <v>1953</v>
      </c>
      <c r="I11" s="65">
        <v>1965</v>
      </c>
      <c r="J11" s="65">
        <v>1965</v>
      </c>
      <c r="K11" s="65">
        <f>H11*99.9%</f>
        <v>1951.0470000000003</v>
      </c>
      <c r="L11" s="65">
        <f>H11*99.9%</f>
        <v>1951.0470000000003</v>
      </c>
      <c r="M11" s="65">
        <f>K11*99.9%</f>
        <v>1949.0959530000005</v>
      </c>
      <c r="N11" s="65">
        <f>L11*99.9%</f>
        <v>1949.0959530000005</v>
      </c>
      <c r="O11" s="65">
        <f>M11*99.9%</f>
        <v>1947.1468570470006</v>
      </c>
      <c r="P11" s="65">
        <f>N11*99.9%</f>
        <v>1947.1468570470006</v>
      </c>
      <c r="Q11" s="44"/>
      <c r="R11" s="44"/>
      <c r="S11" s="44"/>
      <c r="T11" s="44"/>
      <c r="U11" s="44"/>
      <c r="V11" s="44"/>
      <c r="W11" s="44"/>
      <c r="X11" s="44"/>
      <c r="Y11" s="44"/>
      <c r="Z11" s="44"/>
      <c r="AA11" s="44"/>
      <c r="AB11" s="44"/>
      <c r="AC11" s="44"/>
      <c r="AD11" s="44"/>
      <c r="AE11" s="44"/>
      <c r="AF11" s="44"/>
      <c r="AG11" s="44"/>
      <c r="AH11" s="44"/>
      <c r="AI11" s="44"/>
      <c r="AJ11" s="44"/>
      <c r="AK11" s="44"/>
      <c r="AL11" s="44"/>
      <c r="AM11" s="44"/>
      <c r="AN11" s="44"/>
      <c r="AO11" s="44"/>
      <c r="AP11" s="44"/>
      <c r="AQ11" s="44"/>
      <c r="AR11" s="44"/>
      <c r="AS11" s="44"/>
      <c r="AT11" s="44"/>
      <c r="AU11" s="44"/>
      <c r="AV11" s="44"/>
      <c r="AW11" s="44"/>
      <c r="AX11" s="44"/>
      <c r="AY11" s="44"/>
      <c r="AZ11" s="44"/>
      <c r="BA11" s="44"/>
      <c r="BB11" s="44"/>
      <c r="BC11" s="44"/>
      <c r="BD11" s="44"/>
      <c r="BE11" s="44"/>
      <c r="BF11" s="44"/>
      <c r="BG11" s="44"/>
      <c r="BH11" s="44"/>
      <c r="BI11" s="44"/>
      <c r="BJ11" s="44"/>
      <c r="BK11" s="44"/>
      <c r="BL11" s="44"/>
      <c r="BM11" s="44"/>
      <c r="BN11" s="44"/>
      <c r="BO11" s="44"/>
      <c r="BP11" s="44"/>
      <c r="BQ11" s="44"/>
      <c r="BR11" s="44"/>
      <c r="BS11" s="44"/>
      <c r="BT11" s="44"/>
      <c r="BU11" s="44"/>
      <c r="BV11" s="44"/>
      <c r="BW11" s="44"/>
      <c r="BX11" s="44"/>
      <c r="BY11" s="44"/>
      <c r="BZ11" s="44"/>
      <c r="CA11" s="44"/>
      <c r="CB11" s="44"/>
      <c r="CC11" s="44"/>
      <c r="CD11" s="44"/>
      <c r="CE11" s="44"/>
      <c r="CF11" s="44"/>
      <c r="CG11" s="44"/>
      <c r="CH11" s="44"/>
      <c r="CI11" s="44"/>
      <c r="CJ11" s="44"/>
      <c r="CK11" s="44"/>
      <c r="CL11" s="44"/>
      <c r="CM11" s="44"/>
      <c r="CN11" s="44"/>
      <c r="CO11" s="44"/>
      <c r="CP11" s="44"/>
      <c r="CQ11" s="44"/>
      <c r="CR11" s="44"/>
      <c r="CS11" s="44"/>
      <c r="CT11" s="44"/>
      <c r="CU11" s="44"/>
      <c r="CV11" s="44"/>
      <c r="CW11" s="44"/>
      <c r="CX11" s="44"/>
      <c r="CY11" s="44"/>
      <c r="CZ11" s="44"/>
      <c r="DA11" s="44"/>
      <c r="DB11" s="44"/>
      <c r="DC11" s="44"/>
      <c r="DD11" s="44"/>
      <c r="DE11" s="44"/>
      <c r="DF11" s="44"/>
      <c r="DG11" s="44"/>
      <c r="DH11" s="44"/>
      <c r="DI11" s="44"/>
      <c r="DJ11" s="44"/>
      <c r="DK11" s="44"/>
      <c r="DL11" s="44"/>
      <c r="DM11" s="44"/>
      <c r="DN11" s="44"/>
      <c r="DO11" s="44"/>
      <c r="DP11" s="44"/>
      <c r="DQ11" s="44"/>
      <c r="DR11" s="44"/>
      <c r="DS11" s="44"/>
      <c r="DT11" s="44"/>
      <c r="DU11" s="44"/>
      <c r="DV11" s="44"/>
      <c r="DW11" s="44"/>
      <c r="DX11" s="44"/>
      <c r="DY11" s="44"/>
      <c r="DZ11" s="44"/>
      <c r="EA11" s="44"/>
      <c r="EB11" s="44"/>
      <c r="EC11" s="44"/>
      <c r="ED11" s="44"/>
      <c r="EE11" s="44"/>
      <c r="EF11" s="44"/>
      <c r="EG11" s="44"/>
      <c r="EH11" s="44"/>
      <c r="EI11" s="44"/>
      <c r="EJ11" s="44"/>
      <c r="EK11" s="44"/>
      <c r="EL11" s="44"/>
      <c r="EM11" s="44"/>
      <c r="EN11" s="44"/>
      <c r="EO11" s="44"/>
      <c r="EP11" s="44"/>
      <c r="EQ11" s="44"/>
      <c r="ER11" s="44"/>
      <c r="ES11" s="44"/>
      <c r="ET11" s="44"/>
      <c r="EU11" s="44"/>
      <c r="EV11" s="44"/>
      <c r="EW11" s="44"/>
      <c r="EX11" s="44"/>
      <c r="EY11" s="44"/>
      <c r="EZ11" s="44"/>
      <c r="FA11" s="44"/>
      <c r="FB11" s="44"/>
      <c r="FC11" s="44"/>
      <c r="FD11" s="44"/>
      <c r="FE11" s="44"/>
      <c r="FF11" s="44"/>
      <c r="FG11" s="44"/>
      <c r="FH11" s="44"/>
      <c r="FI11" s="44"/>
      <c r="FJ11" s="44"/>
      <c r="FK11" s="44"/>
      <c r="FL11" s="44"/>
      <c r="FM11" s="44"/>
      <c r="FN11" s="44"/>
      <c r="FO11" s="44"/>
      <c r="FP11" s="44"/>
      <c r="FQ11" s="44"/>
      <c r="FR11" s="44"/>
      <c r="FS11" s="44"/>
      <c r="FT11" s="44"/>
      <c r="FU11" s="44"/>
      <c r="FV11" s="44"/>
      <c r="FW11" s="44"/>
      <c r="FX11" s="44"/>
      <c r="FY11" s="44"/>
      <c r="FZ11" s="44"/>
      <c r="GA11" s="44"/>
      <c r="GB11" s="44"/>
      <c r="GC11" s="44"/>
      <c r="GD11" s="44"/>
      <c r="GE11" s="44"/>
      <c r="GF11" s="44"/>
      <c r="GG11" s="44"/>
      <c r="GH11" s="44"/>
      <c r="GI11" s="44"/>
      <c r="GJ11" s="44"/>
      <c r="GK11" s="44"/>
      <c r="GL11" s="44"/>
      <c r="GM11" s="44"/>
      <c r="GN11" s="44"/>
      <c r="GO11" s="44"/>
      <c r="GP11" s="44"/>
      <c r="GQ11" s="44"/>
      <c r="GR11" s="44"/>
      <c r="GS11" s="44"/>
      <c r="GT11" s="44"/>
      <c r="GU11" s="44"/>
      <c r="GV11" s="44"/>
      <c r="GW11" s="44"/>
      <c r="GX11" s="44"/>
      <c r="GY11" s="44"/>
      <c r="GZ11" s="44"/>
      <c r="HA11" s="44"/>
      <c r="HB11" s="44"/>
      <c r="HC11" s="44"/>
      <c r="HD11" s="44"/>
      <c r="HE11" s="44"/>
      <c r="HF11" s="44"/>
      <c r="HG11" s="44"/>
      <c r="HH11" s="44"/>
      <c r="HI11" s="44"/>
      <c r="HJ11" s="44"/>
      <c r="HK11" s="44"/>
      <c r="HL11" s="44"/>
      <c r="HM11" s="44"/>
      <c r="HN11" s="44"/>
      <c r="HO11" s="44"/>
      <c r="HP11" s="44"/>
      <c r="HQ11" s="44"/>
      <c r="HR11" s="44"/>
      <c r="HS11" s="44"/>
      <c r="HT11" s="44"/>
      <c r="HU11" s="44"/>
      <c r="HV11" s="44"/>
      <c r="HW11" s="44"/>
      <c r="HX11" s="44"/>
      <c r="HY11" s="44"/>
      <c r="HZ11" s="44"/>
      <c r="IA11" s="44"/>
      <c r="IB11" s="44"/>
      <c r="IC11" s="44"/>
      <c r="ID11" s="44"/>
      <c r="IE11" s="44"/>
      <c r="IF11" s="44"/>
      <c r="IG11" s="44"/>
      <c r="IH11" s="44"/>
      <c r="II11" s="44"/>
      <c r="IJ11" s="44"/>
      <c r="IK11" s="44"/>
      <c r="IL11" s="44"/>
      <c r="IM11" s="44"/>
      <c r="IN11" s="44"/>
      <c r="IO11" s="44"/>
      <c r="IP11" s="44"/>
      <c r="IQ11" s="44"/>
      <c r="IR11" s="44"/>
      <c r="IS11" s="44"/>
      <c r="IT11" s="44"/>
      <c r="IU11" s="44"/>
      <c r="IV11" s="44"/>
      <c r="IW11" s="44"/>
      <c r="IX11" s="44"/>
      <c r="IY11" s="44"/>
      <c r="IZ11" s="44"/>
      <c r="JA11" s="44"/>
      <c r="JB11" s="44"/>
      <c r="JC11" s="44"/>
      <c r="JD11" s="44"/>
      <c r="JE11" s="44"/>
      <c r="JF11" s="44"/>
      <c r="JG11" s="44"/>
      <c r="JH11" s="44"/>
      <c r="JI11" s="44"/>
      <c r="JJ11" s="44"/>
      <c r="JK11" s="44"/>
      <c r="JL11" s="44"/>
      <c r="JM11" s="44"/>
      <c r="JN11" s="44"/>
      <c r="JO11" s="44"/>
      <c r="JP11" s="44"/>
      <c r="JQ11" s="44"/>
      <c r="JR11" s="44"/>
      <c r="JS11" s="44"/>
      <c r="JT11" s="44"/>
      <c r="JU11" s="44"/>
      <c r="JV11" s="44"/>
      <c r="JW11" s="44"/>
      <c r="JX11" s="44"/>
      <c r="JY11" s="44"/>
      <c r="JZ11" s="44"/>
      <c r="KA11" s="44"/>
      <c r="KB11" s="44"/>
      <c r="KC11" s="44"/>
      <c r="KD11" s="44"/>
      <c r="KE11" s="44"/>
      <c r="KF11" s="44"/>
      <c r="KG11" s="44"/>
      <c r="KH11" s="44"/>
      <c r="KI11" s="44"/>
      <c r="KJ11" s="44"/>
      <c r="KK11" s="44"/>
      <c r="KL11" s="44"/>
      <c r="KM11" s="44"/>
      <c r="KN11" s="44"/>
      <c r="KO11" s="44"/>
      <c r="KP11" s="44"/>
      <c r="KQ11" s="44"/>
      <c r="KR11" s="44"/>
      <c r="KS11" s="44"/>
      <c r="KT11" s="44"/>
      <c r="KU11" s="44"/>
      <c r="KV11" s="44"/>
      <c r="KW11" s="44"/>
      <c r="KX11" s="44"/>
      <c r="KY11" s="44"/>
      <c r="KZ11" s="44"/>
      <c r="LA11" s="44"/>
      <c r="LB11" s="44"/>
      <c r="LC11" s="44"/>
      <c r="LD11" s="44"/>
      <c r="LE11" s="44"/>
      <c r="LF11" s="44"/>
      <c r="LG11" s="44"/>
      <c r="LH11" s="44"/>
      <c r="LI11" s="44"/>
      <c r="LJ11" s="44"/>
      <c r="LK11" s="44"/>
      <c r="LL11" s="44"/>
      <c r="LM11" s="44"/>
      <c r="LN11" s="44"/>
      <c r="LO11" s="44"/>
      <c r="LP11" s="44"/>
      <c r="LQ11" s="44"/>
      <c r="LR11" s="44"/>
      <c r="LS11" s="44"/>
      <c r="LT11" s="44"/>
      <c r="LU11" s="44"/>
      <c r="LV11" s="44"/>
      <c r="LW11" s="44"/>
      <c r="LX11" s="44"/>
      <c r="LY11" s="44"/>
      <c r="LZ11" s="44"/>
      <c r="MA11" s="44"/>
      <c r="MB11" s="44"/>
      <c r="MC11" s="44"/>
      <c r="MD11" s="44"/>
      <c r="ME11" s="44"/>
      <c r="MF11" s="44"/>
      <c r="MG11" s="44"/>
      <c r="MH11" s="44"/>
      <c r="MI11" s="44"/>
      <c r="MJ11" s="44"/>
      <c r="MK11" s="44"/>
      <c r="ML11" s="44"/>
      <c r="MM11" s="44"/>
      <c r="MN11" s="44"/>
      <c r="MO11" s="44"/>
      <c r="MP11" s="44"/>
      <c r="MQ11" s="44"/>
      <c r="MR11" s="44"/>
      <c r="MS11" s="44"/>
      <c r="MT11" s="44"/>
      <c r="MU11" s="44"/>
      <c r="MV11" s="44"/>
      <c r="MW11" s="44"/>
      <c r="MX11" s="44"/>
      <c r="MY11" s="44"/>
      <c r="MZ11" s="44"/>
      <c r="NA11" s="44"/>
      <c r="NB11" s="44"/>
      <c r="NC11" s="44"/>
      <c r="ND11" s="44"/>
      <c r="NE11" s="44"/>
      <c r="NF11" s="44"/>
      <c r="NG11" s="44"/>
      <c r="NH11" s="44"/>
      <c r="NI11" s="44"/>
      <c r="NJ11" s="44"/>
      <c r="NK11" s="44"/>
      <c r="NL11" s="44"/>
      <c r="NM11" s="44"/>
      <c r="NN11" s="44"/>
      <c r="NO11" s="44"/>
      <c r="NP11" s="44"/>
      <c r="NQ11" s="44"/>
      <c r="NR11" s="44"/>
      <c r="NS11" s="44"/>
      <c r="NT11" s="44"/>
      <c r="NU11" s="44"/>
      <c r="NV11" s="44"/>
      <c r="NW11" s="44"/>
      <c r="NX11" s="44"/>
      <c r="NY11" s="44"/>
      <c r="NZ11" s="44"/>
      <c r="OA11" s="44"/>
      <c r="OB11" s="44"/>
      <c r="OC11" s="44"/>
      <c r="OD11" s="44"/>
      <c r="OE11" s="44"/>
      <c r="OF11" s="44"/>
      <c r="OG11" s="44"/>
      <c r="OH11" s="44"/>
      <c r="OI11" s="44"/>
      <c r="OJ11" s="44"/>
      <c r="OK11" s="44"/>
      <c r="OL11" s="44"/>
      <c r="OM11" s="44"/>
      <c r="ON11" s="44"/>
      <c r="OO11" s="44"/>
      <c r="OP11" s="44"/>
      <c r="OQ11" s="44"/>
      <c r="OR11" s="44"/>
      <c r="OS11" s="44"/>
      <c r="OT11" s="44"/>
      <c r="OU11" s="44"/>
      <c r="OV11" s="44"/>
      <c r="OW11" s="44"/>
      <c r="OX11" s="44"/>
      <c r="OY11" s="44"/>
      <c r="OZ11" s="44"/>
      <c r="PA11" s="44"/>
      <c r="PB11" s="44"/>
      <c r="PC11" s="44"/>
      <c r="PD11" s="44"/>
      <c r="PE11" s="44"/>
      <c r="PF11" s="44"/>
      <c r="PG11" s="44"/>
      <c r="PH11" s="44"/>
      <c r="PI11" s="44"/>
      <c r="PJ11" s="44"/>
      <c r="PK11" s="44"/>
      <c r="PL11" s="44"/>
      <c r="PM11" s="44"/>
      <c r="PN11" s="44"/>
      <c r="PO11" s="44"/>
      <c r="PP11" s="44"/>
      <c r="PQ11" s="44"/>
      <c r="PR11" s="44"/>
      <c r="PS11" s="44"/>
      <c r="PT11" s="44"/>
    </row>
    <row r="12" spans="1:436" s="39" customFormat="1" x14ac:dyDescent="0.2">
      <c r="A12" s="60" t="s">
        <v>55</v>
      </c>
      <c r="B12" s="49" t="s">
        <v>51</v>
      </c>
      <c r="C12" s="65">
        <f>C10-C11</f>
        <v>-560</v>
      </c>
      <c r="D12" s="65">
        <f>D10-D11</f>
        <v>-814</v>
      </c>
      <c r="E12" s="65">
        <f>E10-E11</f>
        <v>-402</v>
      </c>
      <c r="F12" s="65">
        <f>F10-F11</f>
        <v>5</v>
      </c>
      <c r="G12" s="65">
        <f>G10-G11</f>
        <v>-85</v>
      </c>
      <c r="H12" s="65">
        <f t="shared" ref="H12:P12" si="8">H10-H11</f>
        <v>-44.5</v>
      </c>
      <c r="I12" s="65">
        <f>H10-H11</f>
        <v>-44.5</v>
      </c>
      <c r="J12" s="65">
        <f>H10-H11</f>
        <v>-44.5</v>
      </c>
      <c r="K12" s="65">
        <f t="shared" si="8"/>
        <v>-34.913000000000238</v>
      </c>
      <c r="L12" s="65">
        <f t="shared" si="8"/>
        <v>-27.279000000000224</v>
      </c>
      <c r="M12" s="65">
        <f t="shared" si="8"/>
        <v>-23.381283000000622</v>
      </c>
      <c r="N12" s="65">
        <f t="shared" si="8"/>
        <v>-11.861577000000125</v>
      </c>
      <c r="O12" s="65">
        <f t="shared" si="8"/>
        <v>-9.8778990270006943</v>
      </c>
      <c r="P12" s="65">
        <f t="shared" si="8"/>
        <v>9.4598627129996657</v>
      </c>
      <c r="Q12" s="44"/>
      <c r="R12" s="44"/>
      <c r="S12" s="44"/>
      <c r="T12" s="44"/>
      <c r="U12" s="44"/>
      <c r="V12" s="44"/>
      <c r="W12" s="44"/>
      <c r="X12" s="44"/>
      <c r="Y12" s="44"/>
      <c r="Z12" s="44"/>
      <c r="AA12" s="44"/>
      <c r="AB12" s="44"/>
      <c r="AC12" s="44"/>
      <c r="AD12" s="44"/>
      <c r="AE12" s="44"/>
      <c r="AF12" s="44"/>
      <c r="AG12" s="44"/>
      <c r="AH12" s="44"/>
      <c r="AI12" s="44"/>
      <c r="AJ12" s="44"/>
      <c r="AK12" s="44"/>
      <c r="AL12" s="44"/>
      <c r="AM12" s="44"/>
      <c r="AN12" s="44"/>
      <c r="AO12" s="44"/>
      <c r="AP12" s="44"/>
      <c r="AQ12" s="44"/>
      <c r="AR12" s="44"/>
      <c r="AS12" s="44"/>
      <c r="AT12" s="44"/>
      <c r="AU12" s="44"/>
      <c r="AV12" s="44"/>
      <c r="AW12" s="44"/>
      <c r="AX12" s="44"/>
      <c r="AY12" s="44"/>
      <c r="AZ12" s="44"/>
      <c r="BA12" s="44"/>
      <c r="BB12" s="44"/>
      <c r="BC12" s="44"/>
      <c r="BD12" s="44"/>
      <c r="BE12" s="44"/>
      <c r="BF12" s="44"/>
      <c r="BG12" s="44"/>
      <c r="BH12" s="44"/>
      <c r="BI12" s="44"/>
      <c r="BJ12" s="44"/>
      <c r="BK12" s="44"/>
      <c r="BL12" s="44"/>
      <c r="BM12" s="44"/>
      <c r="BN12" s="44"/>
      <c r="BO12" s="44"/>
      <c r="BP12" s="44"/>
      <c r="BQ12" s="44"/>
      <c r="BR12" s="44"/>
      <c r="BS12" s="44"/>
      <c r="BT12" s="44"/>
      <c r="BU12" s="44"/>
      <c r="BV12" s="44"/>
      <c r="BW12" s="44"/>
      <c r="BX12" s="44"/>
      <c r="BY12" s="44"/>
      <c r="BZ12" s="44"/>
      <c r="CA12" s="44"/>
      <c r="CB12" s="44"/>
      <c r="CC12" s="44"/>
      <c r="CD12" s="44"/>
      <c r="CE12" s="44"/>
      <c r="CF12" s="44"/>
      <c r="CG12" s="44"/>
      <c r="CH12" s="44"/>
      <c r="CI12" s="44"/>
      <c r="CJ12" s="44"/>
      <c r="CK12" s="44"/>
      <c r="CL12" s="44"/>
      <c r="CM12" s="44"/>
      <c r="CN12" s="44"/>
      <c r="CO12" s="44"/>
      <c r="CP12" s="44"/>
      <c r="CQ12" s="44"/>
      <c r="CR12" s="44"/>
      <c r="CS12" s="44"/>
      <c r="CT12" s="44"/>
      <c r="CU12" s="44"/>
      <c r="CV12" s="44"/>
      <c r="CW12" s="44"/>
      <c r="CX12" s="44"/>
      <c r="CY12" s="44"/>
      <c r="CZ12" s="44"/>
      <c r="DA12" s="44"/>
      <c r="DB12" s="44"/>
      <c r="DC12" s="44"/>
      <c r="DD12" s="44"/>
      <c r="DE12" s="44"/>
      <c r="DF12" s="44"/>
      <c r="DG12" s="44"/>
      <c r="DH12" s="44"/>
      <c r="DI12" s="44"/>
      <c r="DJ12" s="44"/>
      <c r="DK12" s="44"/>
      <c r="DL12" s="44"/>
      <c r="DM12" s="44"/>
      <c r="DN12" s="44"/>
      <c r="DO12" s="44"/>
      <c r="DP12" s="44"/>
      <c r="DQ12" s="44"/>
      <c r="DR12" s="44"/>
      <c r="DS12" s="44"/>
      <c r="DT12" s="44"/>
      <c r="DU12" s="44"/>
      <c r="DV12" s="44"/>
      <c r="DW12" s="44"/>
      <c r="DX12" s="44"/>
      <c r="DY12" s="44"/>
      <c r="DZ12" s="44"/>
      <c r="EA12" s="44"/>
      <c r="EB12" s="44"/>
      <c r="EC12" s="44"/>
      <c r="ED12" s="44"/>
      <c r="EE12" s="44"/>
      <c r="EF12" s="44"/>
      <c r="EG12" s="44"/>
      <c r="EH12" s="44"/>
      <c r="EI12" s="44"/>
      <c r="EJ12" s="44"/>
      <c r="EK12" s="44"/>
      <c r="EL12" s="44"/>
      <c r="EM12" s="44"/>
      <c r="EN12" s="44"/>
      <c r="EO12" s="44"/>
      <c r="EP12" s="44"/>
      <c r="EQ12" s="44"/>
      <c r="ER12" s="44"/>
      <c r="ES12" s="44"/>
      <c r="ET12" s="44"/>
      <c r="EU12" s="44"/>
      <c r="EV12" s="44"/>
      <c r="EW12" s="44"/>
      <c r="EX12" s="44"/>
      <c r="EY12" s="44"/>
      <c r="EZ12" s="44"/>
      <c r="FA12" s="44"/>
      <c r="FB12" s="44"/>
      <c r="FC12" s="44"/>
      <c r="FD12" s="44"/>
      <c r="FE12" s="44"/>
      <c r="FF12" s="44"/>
      <c r="FG12" s="44"/>
      <c r="FH12" s="44"/>
      <c r="FI12" s="44"/>
      <c r="FJ12" s="44"/>
      <c r="FK12" s="44"/>
      <c r="FL12" s="44"/>
      <c r="FM12" s="44"/>
      <c r="FN12" s="44"/>
      <c r="FO12" s="44"/>
      <c r="FP12" s="44"/>
      <c r="FQ12" s="44"/>
      <c r="FR12" s="44"/>
      <c r="FS12" s="44"/>
      <c r="FT12" s="44"/>
      <c r="FU12" s="44"/>
      <c r="FV12" s="44"/>
      <c r="FW12" s="44"/>
      <c r="FX12" s="44"/>
      <c r="FY12" s="44"/>
      <c r="FZ12" s="44"/>
      <c r="GA12" s="44"/>
      <c r="GB12" s="44"/>
      <c r="GC12" s="44"/>
      <c r="GD12" s="44"/>
      <c r="GE12" s="44"/>
      <c r="GF12" s="44"/>
      <c r="GG12" s="44"/>
      <c r="GH12" s="44"/>
      <c r="GI12" s="44"/>
      <c r="GJ12" s="44"/>
      <c r="GK12" s="44"/>
      <c r="GL12" s="44"/>
      <c r="GM12" s="44"/>
      <c r="GN12" s="44"/>
      <c r="GO12" s="44"/>
      <c r="GP12" s="44"/>
      <c r="GQ12" s="44"/>
      <c r="GR12" s="44"/>
      <c r="GS12" s="44"/>
      <c r="GT12" s="44"/>
      <c r="GU12" s="44"/>
      <c r="GV12" s="44"/>
      <c r="GW12" s="44"/>
      <c r="GX12" s="44"/>
      <c r="GY12" s="44"/>
      <c r="GZ12" s="44"/>
      <c r="HA12" s="44"/>
      <c r="HB12" s="44"/>
      <c r="HC12" s="44"/>
      <c r="HD12" s="44"/>
      <c r="HE12" s="44"/>
      <c r="HF12" s="44"/>
      <c r="HG12" s="44"/>
      <c r="HH12" s="44"/>
      <c r="HI12" s="44"/>
      <c r="HJ12" s="44"/>
      <c r="HK12" s="44"/>
      <c r="HL12" s="44"/>
      <c r="HM12" s="44"/>
      <c r="HN12" s="44"/>
      <c r="HO12" s="44"/>
      <c r="HP12" s="44"/>
      <c r="HQ12" s="44"/>
      <c r="HR12" s="44"/>
      <c r="HS12" s="44"/>
      <c r="HT12" s="44"/>
      <c r="HU12" s="44"/>
      <c r="HV12" s="44"/>
      <c r="HW12" s="44"/>
      <c r="HX12" s="44"/>
      <c r="HY12" s="44"/>
      <c r="HZ12" s="44"/>
      <c r="IA12" s="44"/>
      <c r="IB12" s="44"/>
      <c r="IC12" s="44"/>
      <c r="ID12" s="44"/>
      <c r="IE12" s="44"/>
      <c r="IF12" s="44"/>
      <c r="IG12" s="44"/>
      <c r="IH12" s="44"/>
      <c r="II12" s="44"/>
      <c r="IJ12" s="44"/>
      <c r="IK12" s="44"/>
      <c r="IL12" s="44"/>
      <c r="IM12" s="44"/>
      <c r="IN12" s="44"/>
      <c r="IO12" s="44"/>
      <c r="IP12" s="44"/>
      <c r="IQ12" s="44"/>
      <c r="IR12" s="44"/>
      <c r="IS12" s="44"/>
      <c r="IT12" s="44"/>
      <c r="IU12" s="44"/>
      <c r="IV12" s="44"/>
      <c r="IW12" s="44"/>
      <c r="IX12" s="44"/>
      <c r="IY12" s="44"/>
      <c r="IZ12" s="44"/>
      <c r="JA12" s="44"/>
      <c r="JB12" s="44"/>
      <c r="JC12" s="44"/>
      <c r="JD12" s="44"/>
      <c r="JE12" s="44"/>
      <c r="JF12" s="44"/>
      <c r="JG12" s="44"/>
      <c r="JH12" s="44"/>
      <c r="JI12" s="44"/>
      <c r="JJ12" s="44"/>
      <c r="JK12" s="44"/>
      <c r="JL12" s="44"/>
      <c r="JM12" s="44"/>
      <c r="JN12" s="44"/>
      <c r="JO12" s="44"/>
      <c r="JP12" s="44"/>
      <c r="JQ12" s="44"/>
      <c r="JR12" s="44"/>
      <c r="JS12" s="44"/>
      <c r="JT12" s="44"/>
      <c r="JU12" s="44"/>
      <c r="JV12" s="44"/>
      <c r="JW12" s="44"/>
      <c r="JX12" s="44"/>
      <c r="JY12" s="44"/>
      <c r="JZ12" s="44"/>
      <c r="KA12" s="44"/>
      <c r="KB12" s="44"/>
      <c r="KC12" s="44"/>
      <c r="KD12" s="44"/>
      <c r="KE12" s="44"/>
      <c r="KF12" s="44"/>
      <c r="KG12" s="44"/>
      <c r="KH12" s="44"/>
      <c r="KI12" s="44"/>
      <c r="KJ12" s="44"/>
      <c r="KK12" s="44"/>
      <c r="KL12" s="44"/>
      <c r="KM12" s="44"/>
      <c r="KN12" s="44"/>
      <c r="KO12" s="44"/>
      <c r="KP12" s="44"/>
      <c r="KQ12" s="44"/>
      <c r="KR12" s="44"/>
      <c r="KS12" s="44"/>
      <c r="KT12" s="44"/>
      <c r="KU12" s="44"/>
      <c r="KV12" s="44"/>
      <c r="KW12" s="44"/>
      <c r="KX12" s="44"/>
      <c r="KY12" s="44"/>
      <c r="KZ12" s="44"/>
      <c r="LA12" s="44"/>
      <c r="LB12" s="44"/>
      <c r="LC12" s="44"/>
      <c r="LD12" s="44"/>
      <c r="LE12" s="44"/>
      <c r="LF12" s="44"/>
      <c r="LG12" s="44"/>
      <c r="LH12" s="44"/>
      <c r="LI12" s="44"/>
      <c r="LJ12" s="44"/>
      <c r="LK12" s="44"/>
      <c r="LL12" s="44"/>
      <c r="LM12" s="44"/>
      <c r="LN12" s="44"/>
      <c r="LO12" s="44"/>
      <c r="LP12" s="44"/>
      <c r="LQ12" s="44"/>
      <c r="LR12" s="44"/>
      <c r="LS12" s="44"/>
      <c r="LT12" s="44"/>
      <c r="LU12" s="44"/>
      <c r="LV12" s="44"/>
      <c r="LW12" s="44"/>
      <c r="LX12" s="44"/>
      <c r="LY12" s="44"/>
      <c r="LZ12" s="44"/>
      <c r="MA12" s="44"/>
      <c r="MB12" s="44"/>
      <c r="MC12" s="44"/>
      <c r="MD12" s="44"/>
      <c r="ME12" s="44"/>
      <c r="MF12" s="44"/>
      <c r="MG12" s="44"/>
      <c r="MH12" s="44"/>
      <c r="MI12" s="44"/>
      <c r="MJ12" s="44"/>
      <c r="MK12" s="44"/>
      <c r="ML12" s="44"/>
      <c r="MM12" s="44"/>
      <c r="MN12" s="44"/>
      <c r="MO12" s="44"/>
      <c r="MP12" s="44"/>
      <c r="MQ12" s="44"/>
      <c r="MR12" s="44"/>
      <c r="MS12" s="44"/>
      <c r="MT12" s="44"/>
      <c r="MU12" s="44"/>
      <c r="MV12" s="44"/>
      <c r="MW12" s="44"/>
      <c r="MX12" s="44"/>
      <c r="MY12" s="44"/>
      <c r="MZ12" s="44"/>
      <c r="NA12" s="44"/>
      <c r="NB12" s="44"/>
      <c r="NC12" s="44"/>
      <c r="ND12" s="44"/>
      <c r="NE12" s="44"/>
      <c r="NF12" s="44"/>
      <c r="NG12" s="44"/>
      <c r="NH12" s="44"/>
      <c r="NI12" s="44"/>
      <c r="NJ12" s="44"/>
      <c r="NK12" s="44"/>
      <c r="NL12" s="44"/>
      <c r="NM12" s="44"/>
      <c r="NN12" s="44"/>
      <c r="NO12" s="44"/>
      <c r="NP12" s="44"/>
      <c r="NQ12" s="44"/>
      <c r="NR12" s="44"/>
      <c r="NS12" s="44"/>
      <c r="NT12" s="44"/>
      <c r="NU12" s="44"/>
      <c r="NV12" s="44"/>
      <c r="NW12" s="44"/>
      <c r="NX12" s="44"/>
      <c r="NY12" s="44"/>
      <c r="NZ12" s="44"/>
      <c r="OA12" s="44"/>
      <c r="OB12" s="44"/>
      <c r="OC12" s="44"/>
      <c r="OD12" s="44"/>
      <c r="OE12" s="44"/>
      <c r="OF12" s="44"/>
      <c r="OG12" s="44"/>
      <c r="OH12" s="44"/>
      <c r="OI12" s="44"/>
      <c r="OJ12" s="44"/>
      <c r="OK12" s="44"/>
      <c r="OL12" s="44"/>
      <c r="OM12" s="44"/>
      <c r="ON12" s="44"/>
      <c r="OO12" s="44"/>
      <c r="OP12" s="44"/>
      <c r="OQ12" s="44"/>
      <c r="OR12" s="44"/>
      <c r="OS12" s="44"/>
      <c r="OT12" s="44"/>
      <c r="OU12" s="44"/>
      <c r="OV12" s="44"/>
      <c r="OW12" s="44"/>
      <c r="OX12" s="44"/>
      <c r="OY12" s="44"/>
      <c r="OZ12" s="44"/>
      <c r="PA12" s="44"/>
      <c r="PB12" s="44"/>
      <c r="PC12" s="44"/>
      <c r="PD12" s="44"/>
      <c r="PE12" s="44"/>
      <c r="PF12" s="44"/>
      <c r="PG12" s="44"/>
      <c r="PH12" s="44"/>
      <c r="PI12" s="44"/>
      <c r="PJ12" s="44"/>
      <c r="PK12" s="44"/>
      <c r="PL12" s="44"/>
      <c r="PM12" s="44"/>
      <c r="PN12" s="44"/>
      <c r="PO12" s="44"/>
      <c r="PP12" s="44"/>
      <c r="PQ12" s="44"/>
      <c r="PR12" s="44"/>
      <c r="PS12" s="44"/>
      <c r="PT12" s="44"/>
    </row>
    <row r="13" spans="1:436" s="39" customFormat="1" x14ac:dyDescent="0.2">
      <c r="A13" s="60" t="s">
        <v>56</v>
      </c>
      <c r="B13" s="49" t="s">
        <v>51</v>
      </c>
      <c r="C13" s="65">
        <v>-2123</v>
      </c>
      <c r="D13" s="65">
        <v>747</v>
      </c>
      <c r="E13" s="65">
        <v>-3662</v>
      </c>
      <c r="F13" s="65">
        <v>-1873</v>
      </c>
      <c r="G13" s="65">
        <v>5</v>
      </c>
      <c r="H13" s="65">
        <v>106</v>
      </c>
      <c r="I13" s="65">
        <v>-912</v>
      </c>
      <c r="J13" s="65">
        <v>-912</v>
      </c>
      <c r="K13" s="65">
        <f>H13*100.4%</f>
        <v>106.42400000000001</v>
      </c>
      <c r="L13" s="65">
        <f>H13*100.8%</f>
        <v>106.848</v>
      </c>
      <c r="M13" s="65">
        <f>K13*100.5%</f>
        <v>106.95612</v>
      </c>
      <c r="N13" s="65">
        <f>L13*100.7%</f>
        <v>107.59593600000001</v>
      </c>
      <c r="O13" s="65">
        <f>M13*100.6%</f>
        <v>107.59785672</v>
      </c>
      <c r="P13" s="65">
        <f>N13*101%</f>
        <v>108.67189536000001</v>
      </c>
      <c r="Q13" s="44"/>
      <c r="R13" s="44"/>
      <c r="S13" s="44"/>
      <c r="T13" s="44"/>
      <c r="U13" s="44"/>
      <c r="V13" s="44"/>
      <c r="W13" s="44"/>
      <c r="X13" s="44"/>
      <c r="Y13" s="44"/>
      <c r="Z13" s="44"/>
      <c r="AA13" s="44"/>
      <c r="AB13" s="44"/>
      <c r="AC13" s="44"/>
      <c r="AD13" s="44"/>
      <c r="AE13" s="44"/>
      <c r="AF13" s="44"/>
      <c r="AG13" s="44"/>
      <c r="AH13" s="44"/>
      <c r="AI13" s="44"/>
      <c r="AJ13" s="44"/>
      <c r="AK13" s="44"/>
      <c r="AL13" s="44"/>
      <c r="AM13" s="44"/>
      <c r="AN13" s="44"/>
      <c r="AO13" s="44"/>
      <c r="AP13" s="44"/>
      <c r="AQ13" s="44"/>
      <c r="AR13" s="44"/>
      <c r="AS13" s="44"/>
      <c r="AT13" s="44"/>
      <c r="AU13" s="44"/>
      <c r="AV13" s="44"/>
      <c r="AW13" s="44"/>
      <c r="AX13" s="44"/>
      <c r="AY13" s="44"/>
      <c r="AZ13" s="44"/>
      <c r="BA13" s="44"/>
      <c r="BB13" s="44"/>
      <c r="BC13" s="44"/>
      <c r="BD13" s="44"/>
      <c r="BE13" s="44"/>
      <c r="BF13" s="44"/>
      <c r="BG13" s="44"/>
      <c r="BH13" s="44"/>
      <c r="BI13" s="44"/>
      <c r="BJ13" s="44"/>
      <c r="BK13" s="44"/>
      <c r="BL13" s="44"/>
      <c r="BM13" s="44"/>
      <c r="BN13" s="44"/>
      <c r="BO13" s="44"/>
      <c r="BP13" s="44"/>
      <c r="BQ13" s="44"/>
      <c r="BR13" s="44"/>
      <c r="BS13" s="44"/>
      <c r="BT13" s="44"/>
      <c r="BU13" s="44"/>
      <c r="BV13" s="44"/>
      <c r="BW13" s="44"/>
      <c r="BX13" s="44"/>
      <c r="BY13" s="44"/>
      <c r="BZ13" s="44"/>
      <c r="CA13" s="44"/>
      <c r="CB13" s="44"/>
      <c r="CC13" s="44"/>
      <c r="CD13" s="44"/>
      <c r="CE13" s="44"/>
      <c r="CF13" s="44"/>
      <c r="CG13" s="44"/>
      <c r="CH13" s="44"/>
      <c r="CI13" s="44"/>
      <c r="CJ13" s="44"/>
      <c r="CK13" s="44"/>
      <c r="CL13" s="44"/>
      <c r="CM13" s="44"/>
      <c r="CN13" s="44"/>
      <c r="CO13" s="44"/>
      <c r="CP13" s="44"/>
      <c r="CQ13" s="44"/>
      <c r="CR13" s="44"/>
      <c r="CS13" s="44"/>
      <c r="CT13" s="44"/>
      <c r="CU13" s="44"/>
      <c r="CV13" s="44"/>
      <c r="CW13" s="44"/>
      <c r="CX13" s="44"/>
      <c r="CY13" s="44"/>
      <c r="CZ13" s="44"/>
      <c r="DA13" s="44"/>
      <c r="DB13" s="44"/>
      <c r="DC13" s="44"/>
      <c r="DD13" s="44"/>
      <c r="DE13" s="44"/>
      <c r="DF13" s="44"/>
      <c r="DG13" s="44"/>
      <c r="DH13" s="44"/>
      <c r="DI13" s="44"/>
      <c r="DJ13" s="44"/>
      <c r="DK13" s="44"/>
      <c r="DL13" s="44"/>
      <c r="DM13" s="44"/>
      <c r="DN13" s="44"/>
      <c r="DO13" s="44"/>
      <c r="DP13" s="44"/>
      <c r="DQ13" s="44"/>
      <c r="DR13" s="44"/>
      <c r="DS13" s="44"/>
      <c r="DT13" s="44"/>
      <c r="DU13" s="44"/>
      <c r="DV13" s="44"/>
      <c r="DW13" s="44"/>
      <c r="DX13" s="44"/>
      <c r="DY13" s="44"/>
      <c r="DZ13" s="44"/>
      <c r="EA13" s="44"/>
      <c r="EB13" s="44"/>
      <c r="EC13" s="44"/>
      <c r="ED13" s="44"/>
      <c r="EE13" s="44"/>
      <c r="EF13" s="44"/>
      <c r="EG13" s="44"/>
      <c r="EH13" s="44"/>
      <c r="EI13" s="44"/>
      <c r="EJ13" s="44"/>
      <c r="EK13" s="44"/>
      <c r="EL13" s="44"/>
      <c r="EM13" s="44"/>
      <c r="EN13" s="44"/>
      <c r="EO13" s="44"/>
      <c r="EP13" s="44"/>
      <c r="EQ13" s="44"/>
      <c r="ER13" s="44"/>
      <c r="ES13" s="44"/>
      <c r="ET13" s="44"/>
      <c r="EU13" s="44"/>
      <c r="EV13" s="44"/>
      <c r="EW13" s="44"/>
      <c r="EX13" s="44"/>
      <c r="EY13" s="44"/>
      <c r="EZ13" s="44"/>
      <c r="FA13" s="44"/>
      <c r="FB13" s="44"/>
      <c r="FC13" s="44"/>
      <c r="FD13" s="44"/>
      <c r="FE13" s="44"/>
      <c r="FF13" s="44"/>
      <c r="FG13" s="44"/>
      <c r="FH13" s="44"/>
      <c r="FI13" s="44"/>
      <c r="FJ13" s="44"/>
      <c r="FK13" s="44"/>
      <c r="FL13" s="44"/>
      <c r="FM13" s="44"/>
      <c r="FN13" s="44"/>
      <c r="FO13" s="44"/>
      <c r="FP13" s="44"/>
      <c r="FQ13" s="44"/>
      <c r="FR13" s="44"/>
      <c r="FS13" s="44"/>
      <c r="FT13" s="44"/>
      <c r="FU13" s="44"/>
      <c r="FV13" s="44"/>
      <c r="FW13" s="44"/>
      <c r="FX13" s="44"/>
      <c r="FY13" s="44"/>
      <c r="FZ13" s="44"/>
      <c r="GA13" s="44"/>
      <c r="GB13" s="44"/>
      <c r="GC13" s="44"/>
      <c r="GD13" s="44"/>
      <c r="GE13" s="44"/>
      <c r="GF13" s="44"/>
      <c r="GG13" s="44"/>
      <c r="GH13" s="44"/>
      <c r="GI13" s="44"/>
      <c r="GJ13" s="44"/>
      <c r="GK13" s="44"/>
      <c r="GL13" s="44"/>
      <c r="GM13" s="44"/>
      <c r="GN13" s="44"/>
      <c r="GO13" s="44"/>
      <c r="GP13" s="44"/>
      <c r="GQ13" s="44"/>
      <c r="GR13" s="44"/>
      <c r="GS13" s="44"/>
      <c r="GT13" s="44"/>
      <c r="GU13" s="44"/>
      <c r="GV13" s="44"/>
      <c r="GW13" s="44"/>
      <c r="GX13" s="44"/>
      <c r="GY13" s="44"/>
      <c r="GZ13" s="44"/>
      <c r="HA13" s="44"/>
      <c r="HB13" s="44"/>
      <c r="HC13" s="44"/>
      <c r="HD13" s="44"/>
      <c r="HE13" s="44"/>
      <c r="HF13" s="44"/>
      <c r="HG13" s="44"/>
      <c r="HH13" s="44"/>
      <c r="HI13" s="44"/>
      <c r="HJ13" s="44"/>
      <c r="HK13" s="44"/>
      <c r="HL13" s="44"/>
      <c r="HM13" s="44"/>
      <c r="HN13" s="44"/>
      <c r="HO13" s="44"/>
      <c r="HP13" s="44"/>
      <c r="HQ13" s="44"/>
      <c r="HR13" s="44"/>
      <c r="HS13" s="44"/>
      <c r="HT13" s="44"/>
      <c r="HU13" s="44"/>
      <c r="HV13" s="44"/>
      <c r="HW13" s="44"/>
      <c r="HX13" s="44"/>
      <c r="HY13" s="44"/>
      <c r="HZ13" s="44"/>
      <c r="IA13" s="44"/>
      <c r="IB13" s="44"/>
      <c r="IC13" s="44"/>
      <c r="ID13" s="44"/>
      <c r="IE13" s="44"/>
      <c r="IF13" s="44"/>
      <c r="IG13" s="44"/>
      <c r="IH13" s="44"/>
      <c r="II13" s="44"/>
      <c r="IJ13" s="44"/>
      <c r="IK13" s="44"/>
      <c r="IL13" s="44"/>
      <c r="IM13" s="44"/>
      <c r="IN13" s="44"/>
      <c r="IO13" s="44"/>
      <c r="IP13" s="44"/>
      <c r="IQ13" s="44"/>
      <c r="IR13" s="44"/>
      <c r="IS13" s="44"/>
      <c r="IT13" s="44"/>
      <c r="IU13" s="44"/>
      <c r="IV13" s="44"/>
      <c r="IW13" s="44"/>
      <c r="IX13" s="44"/>
      <c r="IY13" s="44"/>
      <c r="IZ13" s="44"/>
      <c r="JA13" s="44"/>
      <c r="JB13" s="44"/>
      <c r="JC13" s="44"/>
      <c r="JD13" s="44"/>
      <c r="JE13" s="44"/>
      <c r="JF13" s="44"/>
      <c r="JG13" s="44"/>
      <c r="JH13" s="44"/>
      <c r="JI13" s="44"/>
      <c r="JJ13" s="44"/>
      <c r="JK13" s="44"/>
      <c r="JL13" s="44"/>
      <c r="JM13" s="44"/>
      <c r="JN13" s="44"/>
      <c r="JO13" s="44"/>
      <c r="JP13" s="44"/>
      <c r="JQ13" s="44"/>
      <c r="JR13" s="44"/>
      <c r="JS13" s="44"/>
      <c r="JT13" s="44"/>
      <c r="JU13" s="44"/>
      <c r="JV13" s="44"/>
      <c r="JW13" s="44"/>
      <c r="JX13" s="44"/>
      <c r="JY13" s="44"/>
      <c r="JZ13" s="44"/>
      <c r="KA13" s="44"/>
      <c r="KB13" s="44"/>
      <c r="KC13" s="44"/>
      <c r="KD13" s="44"/>
      <c r="KE13" s="44"/>
      <c r="KF13" s="44"/>
      <c r="KG13" s="44"/>
      <c r="KH13" s="44"/>
      <c r="KI13" s="44"/>
      <c r="KJ13" s="44"/>
      <c r="KK13" s="44"/>
      <c r="KL13" s="44"/>
      <c r="KM13" s="44"/>
      <c r="KN13" s="44"/>
      <c r="KO13" s="44"/>
      <c r="KP13" s="44"/>
      <c r="KQ13" s="44"/>
      <c r="KR13" s="44"/>
      <c r="KS13" s="44"/>
      <c r="KT13" s="44"/>
      <c r="KU13" s="44"/>
      <c r="KV13" s="44"/>
      <c r="KW13" s="44"/>
      <c r="KX13" s="44"/>
      <c r="KY13" s="44"/>
      <c r="KZ13" s="44"/>
      <c r="LA13" s="44"/>
      <c r="LB13" s="44"/>
      <c r="LC13" s="44"/>
      <c r="LD13" s="44"/>
      <c r="LE13" s="44"/>
      <c r="LF13" s="44"/>
      <c r="LG13" s="44"/>
      <c r="LH13" s="44"/>
      <c r="LI13" s="44"/>
      <c r="LJ13" s="44"/>
      <c r="LK13" s="44"/>
      <c r="LL13" s="44"/>
      <c r="LM13" s="44"/>
      <c r="LN13" s="44"/>
      <c r="LO13" s="44"/>
      <c r="LP13" s="44"/>
      <c r="LQ13" s="44"/>
      <c r="LR13" s="44"/>
      <c r="LS13" s="44"/>
      <c r="LT13" s="44"/>
      <c r="LU13" s="44"/>
      <c r="LV13" s="44"/>
      <c r="LW13" s="44"/>
      <c r="LX13" s="44"/>
      <c r="LY13" s="44"/>
      <c r="LZ13" s="44"/>
      <c r="MA13" s="44"/>
      <c r="MB13" s="44"/>
      <c r="MC13" s="44"/>
      <c r="MD13" s="44"/>
      <c r="ME13" s="44"/>
      <c r="MF13" s="44"/>
      <c r="MG13" s="44"/>
      <c r="MH13" s="44"/>
      <c r="MI13" s="44"/>
      <c r="MJ13" s="44"/>
      <c r="MK13" s="44"/>
      <c r="ML13" s="44"/>
      <c r="MM13" s="44"/>
      <c r="MN13" s="44"/>
      <c r="MO13" s="44"/>
      <c r="MP13" s="44"/>
      <c r="MQ13" s="44"/>
      <c r="MR13" s="44"/>
      <c r="MS13" s="44"/>
      <c r="MT13" s="44"/>
      <c r="MU13" s="44"/>
      <c r="MV13" s="44"/>
      <c r="MW13" s="44"/>
      <c r="MX13" s="44"/>
      <c r="MY13" s="44"/>
      <c r="MZ13" s="44"/>
      <c r="NA13" s="44"/>
      <c r="NB13" s="44"/>
      <c r="NC13" s="44"/>
      <c r="ND13" s="44"/>
      <c r="NE13" s="44"/>
      <c r="NF13" s="44"/>
      <c r="NG13" s="44"/>
      <c r="NH13" s="44"/>
      <c r="NI13" s="44"/>
      <c r="NJ13" s="44"/>
      <c r="NK13" s="44"/>
      <c r="NL13" s="44"/>
      <c r="NM13" s="44"/>
      <c r="NN13" s="44"/>
      <c r="NO13" s="44"/>
      <c r="NP13" s="44"/>
      <c r="NQ13" s="44"/>
      <c r="NR13" s="44"/>
      <c r="NS13" s="44"/>
      <c r="NT13" s="44"/>
      <c r="NU13" s="44"/>
      <c r="NV13" s="44"/>
      <c r="NW13" s="44"/>
      <c r="NX13" s="44"/>
      <c r="NY13" s="44"/>
      <c r="NZ13" s="44"/>
      <c r="OA13" s="44"/>
      <c r="OB13" s="44"/>
      <c r="OC13" s="44"/>
      <c r="OD13" s="44"/>
      <c r="OE13" s="44"/>
      <c r="OF13" s="44"/>
      <c r="OG13" s="44"/>
      <c r="OH13" s="44"/>
      <c r="OI13" s="44"/>
      <c r="OJ13" s="44"/>
      <c r="OK13" s="44"/>
      <c r="OL13" s="44"/>
      <c r="OM13" s="44"/>
      <c r="ON13" s="44"/>
      <c r="OO13" s="44"/>
      <c r="OP13" s="44"/>
      <c r="OQ13" s="44"/>
      <c r="OR13" s="44"/>
      <c r="OS13" s="44"/>
      <c r="OT13" s="44"/>
      <c r="OU13" s="44"/>
      <c r="OV13" s="44"/>
      <c r="OW13" s="44"/>
      <c r="OX13" s="44"/>
      <c r="OY13" s="44"/>
      <c r="OZ13" s="44"/>
      <c r="PA13" s="44"/>
      <c r="PB13" s="44"/>
      <c r="PC13" s="44"/>
      <c r="PD13" s="44"/>
      <c r="PE13" s="44"/>
      <c r="PF13" s="44"/>
      <c r="PG13" s="44"/>
      <c r="PH13" s="44"/>
      <c r="PI13" s="44"/>
      <c r="PJ13" s="44"/>
      <c r="PK13" s="44"/>
      <c r="PL13" s="44"/>
      <c r="PM13" s="44"/>
      <c r="PN13" s="44"/>
      <c r="PO13" s="44"/>
      <c r="PP13" s="44"/>
      <c r="PQ13" s="44"/>
      <c r="PR13" s="44"/>
      <c r="PS13" s="44"/>
      <c r="PT13" s="44"/>
    </row>
    <row r="14" spans="1:436" s="39" customFormat="1" x14ac:dyDescent="0.2">
      <c r="A14" s="60" t="s">
        <v>57</v>
      </c>
      <c r="B14" s="49" t="s">
        <v>51</v>
      </c>
      <c r="C14" s="66">
        <v>88279</v>
      </c>
      <c r="D14" s="66">
        <v>92002</v>
      </c>
      <c r="E14" s="66">
        <v>88576</v>
      </c>
      <c r="F14" s="66">
        <v>88952</v>
      </c>
      <c r="G14" s="66">
        <v>88090</v>
      </c>
      <c r="H14" s="66">
        <v>98087</v>
      </c>
      <c r="I14" s="66">
        <v>87724</v>
      </c>
      <c r="J14" s="66">
        <v>87826</v>
      </c>
      <c r="K14" s="66">
        <f>H14*100.4%</f>
        <v>98479.347999999998</v>
      </c>
      <c r="L14" s="66">
        <f>H14*100.8%</f>
        <v>98871.695999999996</v>
      </c>
      <c r="M14" s="66">
        <f>K14*100.5%</f>
        <v>98971.744739999995</v>
      </c>
      <c r="N14" s="67">
        <f>L14*100.7%</f>
        <v>99563.79787200001</v>
      </c>
      <c r="O14" s="66">
        <f>M14*100.6%</f>
        <v>99565.575208440001</v>
      </c>
      <c r="P14" s="67">
        <f>N14*101%</f>
        <v>100559.43585072001</v>
      </c>
      <c r="Q14" s="44"/>
      <c r="R14" s="44"/>
      <c r="S14" s="44"/>
      <c r="T14" s="44"/>
      <c r="U14" s="44"/>
      <c r="V14" s="44"/>
      <c r="W14" s="44"/>
      <c r="X14" s="44"/>
      <c r="Y14" s="44"/>
      <c r="Z14" s="44"/>
      <c r="AA14" s="44"/>
      <c r="AB14" s="44"/>
      <c r="AC14" s="44"/>
      <c r="AD14" s="44"/>
      <c r="AE14" s="44"/>
      <c r="AF14" s="44"/>
      <c r="AG14" s="44"/>
      <c r="AH14" s="44"/>
      <c r="AI14" s="44"/>
      <c r="AJ14" s="44"/>
      <c r="AK14" s="44"/>
      <c r="AL14" s="44"/>
      <c r="AM14" s="44"/>
      <c r="AN14" s="44"/>
      <c r="AO14" s="44"/>
      <c r="AP14" s="44"/>
      <c r="AQ14" s="44"/>
      <c r="AR14" s="44"/>
      <c r="AS14" s="44"/>
      <c r="AT14" s="44"/>
      <c r="AU14" s="44"/>
      <c r="AV14" s="44"/>
      <c r="AW14" s="44"/>
      <c r="AX14" s="44"/>
      <c r="AY14" s="44"/>
      <c r="AZ14" s="44"/>
      <c r="BA14" s="44"/>
      <c r="BB14" s="44"/>
      <c r="BC14" s="44"/>
      <c r="BD14" s="44"/>
      <c r="BE14" s="44"/>
      <c r="BF14" s="44"/>
      <c r="BG14" s="44"/>
      <c r="BH14" s="44"/>
      <c r="BI14" s="44"/>
      <c r="BJ14" s="44"/>
      <c r="BK14" s="44"/>
      <c r="BL14" s="44"/>
      <c r="BM14" s="44"/>
      <c r="BN14" s="44"/>
      <c r="BO14" s="44"/>
      <c r="BP14" s="44"/>
      <c r="BQ14" s="44"/>
      <c r="BR14" s="44"/>
      <c r="BS14" s="44"/>
      <c r="BT14" s="44"/>
      <c r="BU14" s="44"/>
      <c r="BV14" s="44"/>
      <c r="BW14" s="44"/>
      <c r="BX14" s="44"/>
      <c r="BY14" s="44"/>
      <c r="BZ14" s="44"/>
      <c r="CA14" s="44"/>
      <c r="CB14" s="44"/>
      <c r="CC14" s="44"/>
      <c r="CD14" s="44"/>
      <c r="CE14" s="44"/>
      <c r="CF14" s="44"/>
      <c r="CG14" s="44"/>
      <c r="CH14" s="44"/>
      <c r="CI14" s="44"/>
      <c r="CJ14" s="44"/>
      <c r="CK14" s="44"/>
      <c r="CL14" s="44"/>
      <c r="CM14" s="44"/>
      <c r="CN14" s="44"/>
      <c r="CO14" s="44"/>
      <c r="CP14" s="44"/>
      <c r="CQ14" s="44"/>
      <c r="CR14" s="44"/>
      <c r="CS14" s="44"/>
      <c r="CT14" s="44"/>
      <c r="CU14" s="44"/>
      <c r="CV14" s="44"/>
      <c r="CW14" s="44"/>
      <c r="CX14" s="44"/>
      <c r="CY14" s="44"/>
      <c r="CZ14" s="44"/>
      <c r="DA14" s="44"/>
      <c r="DB14" s="44"/>
      <c r="DC14" s="44"/>
      <c r="DD14" s="44"/>
      <c r="DE14" s="44"/>
      <c r="DF14" s="44"/>
      <c r="DG14" s="44"/>
      <c r="DH14" s="44"/>
      <c r="DI14" s="44"/>
      <c r="DJ14" s="44"/>
      <c r="DK14" s="44"/>
      <c r="DL14" s="44"/>
      <c r="DM14" s="44"/>
      <c r="DN14" s="44"/>
      <c r="DO14" s="44"/>
      <c r="DP14" s="44"/>
      <c r="DQ14" s="44"/>
      <c r="DR14" s="44"/>
      <c r="DS14" s="44"/>
      <c r="DT14" s="44"/>
      <c r="DU14" s="44"/>
      <c r="DV14" s="44"/>
      <c r="DW14" s="44"/>
      <c r="DX14" s="44"/>
      <c r="DY14" s="44"/>
      <c r="DZ14" s="44"/>
      <c r="EA14" s="44"/>
      <c r="EB14" s="44"/>
      <c r="EC14" s="44"/>
      <c r="ED14" s="44"/>
      <c r="EE14" s="44"/>
      <c r="EF14" s="44"/>
      <c r="EG14" s="44"/>
      <c r="EH14" s="44"/>
      <c r="EI14" s="44"/>
      <c r="EJ14" s="44"/>
      <c r="EK14" s="44"/>
      <c r="EL14" s="44"/>
      <c r="EM14" s="44"/>
      <c r="EN14" s="44"/>
      <c r="EO14" s="44"/>
      <c r="EP14" s="44"/>
      <c r="EQ14" s="44"/>
      <c r="ER14" s="44"/>
      <c r="ES14" s="44"/>
      <c r="ET14" s="44"/>
      <c r="EU14" s="44"/>
      <c r="EV14" s="44"/>
      <c r="EW14" s="44"/>
      <c r="EX14" s="44"/>
      <c r="EY14" s="44"/>
      <c r="EZ14" s="44"/>
      <c r="FA14" s="44"/>
      <c r="FB14" s="44"/>
      <c r="FC14" s="44"/>
      <c r="FD14" s="44"/>
      <c r="FE14" s="44"/>
      <c r="FF14" s="44"/>
      <c r="FG14" s="44"/>
      <c r="FH14" s="44"/>
      <c r="FI14" s="44"/>
      <c r="FJ14" s="44"/>
      <c r="FK14" s="44"/>
      <c r="FL14" s="44"/>
      <c r="FM14" s="44"/>
      <c r="FN14" s="44"/>
      <c r="FO14" s="44"/>
      <c r="FP14" s="44"/>
      <c r="FQ14" s="44"/>
      <c r="FR14" s="44"/>
      <c r="FS14" s="44"/>
      <c r="FT14" s="44"/>
      <c r="FU14" s="44"/>
      <c r="FV14" s="44"/>
      <c r="FW14" s="44"/>
      <c r="FX14" s="44"/>
      <c r="FY14" s="44"/>
      <c r="FZ14" s="44"/>
      <c r="GA14" s="44"/>
      <c r="GB14" s="44"/>
      <c r="GC14" s="44"/>
      <c r="GD14" s="44"/>
      <c r="GE14" s="44"/>
      <c r="GF14" s="44"/>
      <c r="GG14" s="44"/>
      <c r="GH14" s="44"/>
      <c r="GI14" s="44"/>
      <c r="GJ14" s="44"/>
      <c r="GK14" s="44"/>
      <c r="GL14" s="44"/>
      <c r="GM14" s="44"/>
      <c r="GN14" s="44"/>
      <c r="GO14" s="44"/>
      <c r="GP14" s="44"/>
      <c r="GQ14" s="44"/>
      <c r="GR14" s="44"/>
      <c r="GS14" s="44"/>
      <c r="GT14" s="44"/>
      <c r="GU14" s="44"/>
      <c r="GV14" s="44"/>
      <c r="GW14" s="44"/>
      <c r="GX14" s="44"/>
      <c r="GY14" s="44"/>
      <c r="GZ14" s="44"/>
      <c r="HA14" s="44"/>
      <c r="HB14" s="44"/>
      <c r="HC14" s="44"/>
      <c r="HD14" s="44"/>
      <c r="HE14" s="44"/>
      <c r="HF14" s="44"/>
      <c r="HG14" s="44"/>
      <c r="HH14" s="44"/>
      <c r="HI14" s="44"/>
      <c r="HJ14" s="44"/>
      <c r="HK14" s="44"/>
      <c r="HL14" s="44"/>
      <c r="HM14" s="44"/>
      <c r="HN14" s="44"/>
      <c r="HO14" s="44"/>
      <c r="HP14" s="44"/>
      <c r="HQ14" s="44"/>
      <c r="HR14" s="44"/>
      <c r="HS14" s="44"/>
      <c r="HT14" s="44"/>
      <c r="HU14" s="44"/>
      <c r="HV14" s="44"/>
      <c r="HW14" s="44"/>
      <c r="HX14" s="44"/>
      <c r="HY14" s="44"/>
      <c r="HZ14" s="44"/>
      <c r="IA14" s="44"/>
      <c r="IB14" s="44"/>
      <c r="IC14" s="44"/>
      <c r="ID14" s="44"/>
      <c r="IE14" s="44"/>
      <c r="IF14" s="44"/>
      <c r="IG14" s="44"/>
      <c r="IH14" s="44"/>
      <c r="II14" s="44"/>
      <c r="IJ14" s="44"/>
      <c r="IK14" s="44"/>
      <c r="IL14" s="44"/>
      <c r="IM14" s="44"/>
      <c r="IN14" s="44"/>
      <c r="IO14" s="44"/>
      <c r="IP14" s="44"/>
      <c r="IQ14" s="44"/>
      <c r="IR14" s="44"/>
      <c r="IS14" s="44"/>
      <c r="IT14" s="44"/>
      <c r="IU14" s="44"/>
      <c r="IV14" s="44"/>
      <c r="IW14" s="44"/>
      <c r="IX14" s="44"/>
      <c r="IY14" s="44"/>
      <c r="IZ14" s="44"/>
      <c r="JA14" s="44"/>
      <c r="JB14" s="44"/>
      <c r="JC14" s="44"/>
      <c r="JD14" s="44"/>
      <c r="JE14" s="44"/>
      <c r="JF14" s="44"/>
      <c r="JG14" s="44"/>
      <c r="JH14" s="44"/>
      <c r="JI14" s="44"/>
      <c r="JJ14" s="44"/>
      <c r="JK14" s="44"/>
      <c r="JL14" s="44"/>
      <c r="JM14" s="44"/>
      <c r="JN14" s="44"/>
      <c r="JO14" s="44"/>
      <c r="JP14" s="44"/>
      <c r="JQ14" s="44"/>
      <c r="JR14" s="44"/>
      <c r="JS14" s="44"/>
      <c r="JT14" s="44"/>
      <c r="JU14" s="44"/>
      <c r="JV14" s="44"/>
      <c r="JW14" s="44"/>
      <c r="JX14" s="44"/>
      <c r="JY14" s="44"/>
      <c r="JZ14" s="44"/>
      <c r="KA14" s="44"/>
      <c r="KB14" s="44"/>
      <c r="KC14" s="44"/>
      <c r="KD14" s="44"/>
      <c r="KE14" s="44"/>
      <c r="KF14" s="44"/>
      <c r="KG14" s="44"/>
      <c r="KH14" s="44"/>
      <c r="KI14" s="44"/>
      <c r="KJ14" s="44"/>
      <c r="KK14" s="44"/>
      <c r="KL14" s="44"/>
      <c r="KM14" s="44"/>
      <c r="KN14" s="44"/>
      <c r="KO14" s="44"/>
      <c r="KP14" s="44"/>
      <c r="KQ14" s="44"/>
      <c r="KR14" s="44"/>
      <c r="KS14" s="44"/>
      <c r="KT14" s="44"/>
      <c r="KU14" s="44"/>
      <c r="KV14" s="44"/>
      <c r="KW14" s="44"/>
      <c r="KX14" s="44"/>
      <c r="KY14" s="44"/>
      <c r="KZ14" s="44"/>
      <c r="LA14" s="44"/>
      <c r="LB14" s="44"/>
      <c r="LC14" s="44"/>
      <c r="LD14" s="44"/>
      <c r="LE14" s="44"/>
      <c r="LF14" s="44"/>
      <c r="LG14" s="44"/>
      <c r="LH14" s="44"/>
      <c r="LI14" s="44"/>
      <c r="LJ14" s="44"/>
      <c r="LK14" s="44"/>
      <c r="LL14" s="44"/>
      <c r="LM14" s="44"/>
      <c r="LN14" s="44"/>
      <c r="LO14" s="44"/>
      <c r="LP14" s="44"/>
      <c r="LQ14" s="44"/>
      <c r="LR14" s="44"/>
      <c r="LS14" s="44"/>
      <c r="LT14" s="44"/>
      <c r="LU14" s="44"/>
      <c r="LV14" s="44"/>
      <c r="LW14" s="44"/>
      <c r="LX14" s="44"/>
      <c r="LY14" s="44"/>
      <c r="LZ14" s="44"/>
      <c r="MA14" s="44"/>
      <c r="MB14" s="44"/>
      <c r="MC14" s="44"/>
      <c r="MD14" s="44"/>
      <c r="ME14" s="44"/>
      <c r="MF14" s="44"/>
      <c r="MG14" s="44"/>
      <c r="MH14" s="44"/>
      <c r="MI14" s="44"/>
      <c r="MJ14" s="44"/>
      <c r="MK14" s="44"/>
      <c r="ML14" s="44"/>
      <c r="MM14" s="44"/>
      <c r="MN14" s="44"/>
      <c r="MO14" s="44"/>
      <c r="MP14" s="44"/>
      <c r="MQ14" s="44"/>
      <c r="MR14" s="44"/>
      <c r="MS14" s="44"/>
      <c r="MT14" s="44"/>
      <c r="MU14" s="44"/>
      <c r="MV14" s="44"/>
      <c r="MW14" s="44"/>
      <c r="MX14" s="44"/>
      <c r="MY14" s="44"/>
      <c r="MZ14" s="44"/>
      <c r="NA14" s="44"/>
      <c r="NB14" s="44"/>
      <c r="NC14" s="44"/>
      <c r="ND14" s="44"/>
      <c r="NE14" s="44"/>
      <c r="NF14" s="44"/>
      <c r="NG14" s="44"/>
      <c r="NH14" s="44"/>
      <c r="NI14" s="44"/>
      <c r="NJ14" s="44"/>
      <c r="NK14" s="44"/>
      <c r="NL14" s="44"/>
      <c r="NM14" s="44"/>
      <c r="NN14" s="44"/>
      <c r="NO14" s="44"/>
      <c r="NP14" s="44"/>
      <c r="NQ14" s="44"/>
      <c r="NR14" s="44"/>
      <c r="NS14" s="44"/>
      <c r="NT14" s="44"/>
      <c r="NU14" s="44"/>
      <c r="NV14" s="44"/>
      <c r="NW14" s="44"/>
      <c r="NX14" s="44"/>
      <c r="NY14" s="44"/>
      <c r="NZ14" s="44"/>
      <c r="OA14" s="44"/>
      <c r="OB14" s="44"/>
      <c r="OC14" s="44"/>
      <c r="OD14" s="44"/>
      <c r="OE14" s="44"/>
      <c r="OF14" s="44"/>
      <c r="OG14" s="44"/>
      <c r="OH14" s="44"/>
      <c r="OI14" s="44"/>
      <c r="OJ14" s="44"/>
      <c r="OK14" s="44"/>
      <c r="OL14" s="44"/>
      <c r="OM14" s="44"/>
      <c r="ON14" s="44"/>
      <c r="OO14" s="44"/>
      <c r="OP14" s="44"/>
      <c r="OQ14" s="44"/>
      <c r="OR14" s="44"/>
      <c r="OS14" s="44"/>
      <c r="OT14" s="44"/>
      <c r="OU14" s="44"/>
      <c r="OV14" s="44"/>
      <c r="OW14" s="44"/>
      <c r="OX14" s="44"/>
      <c r="OY14" s="44"/>
      <c r="OZ14" s="44"/>
      <c r="PA14" s="44"/>
      <c r="PB14" s="44"/>
      <c r="PC14" s="44"/>
      <c r="PD14" s="44"/>
      <c r="PE14" s="44"/>
      <c r="PF14" s="44"/>
      <c r="PG14" s="44"/>
      <c r="PH14" s="44"/>
      <c r="PI14" s="44"/>
      <c r="PJ14" s="44"/>
      <c r="PK14" s="44"/>
      <c r="PL14" s="44"/>
      <c r="PM14" s="44"/>
      <c r="PN14" s="44"/>
      <c r="PO14" s="44"/>
      <c r="PP14" s="44"/>
      <c r="PQ14" s="44"/>
      <c r="PR14" s="44"/>
      <c r="PS14" s="44"/>
      <c r="PT14" s="44"/>
    </row>
    <row r="15" spans="1:436" ht="83.25" customHeight="1" x14ac:dyDescent="0.2">
      <c r="A15" s="68" t="s">
        <v>169</v>
      </c>
      <c r="B15" s="49" t="s">
        <v>51</v>
      </c>
      <c r="C15" s="69">
        <f>C17+C19</f>
        <v>47551</v>
      </c>
      <c r="D15" s="69">
        <f>D17+D19</f>
        <v>47289</v>
      </c>
      <c r="E15" s="69">
        <f t="shared" ref="E15" si="9">E17+E19</f>
        <v>46174.7</v>
      </c>
      <c r="F15" s="69">
        <f>F17+F19</f>
        <v>45701.8</v>
      </c>
      <c r="G15" s="69">
        <f t="shared" ref="G15:P15" si="10">G17+G19</f>
        <v>44627.8</v>
      </c>
      <c r="H15" s="69">
        <f>H17+H19</f>
        <v>44685.074999999997</v>
      </c>
      <c r="I15" s="69">
        <f>H17+H19</f>
        <v>44685.074999999997</v>
      </c>
      <c r="J15" s="69">
        <f>H17+H19</f>
        <v>44685.074999999997</v>
      </c>
      <c r="K15" s="69">
        <f t="shared" si="10"/>
        <v>44868.435300000005</v>
      </c>
      <c r="L15" s="69">
        <f t="shared" si="10"/>
        <v>45046.795599999998</v>
      </c>
      <c r="M15" s="69">
        <f t="shared" si="10"/>
        <v>45097.277476499992</v>
      </c>
      <c r="N15" s="69">
        <f t="shared" si="10"/>
        <v>45366.423169200003</v>
      </c>
      <c r="O15" s="69">
        <f t="shared" si="10"/>
        <v>45374.768951718994</v>
      </c>
      <c r="P15" s="69">
        <f t="shared" si="10"/>
        <v>45825.592364572003</v>
      </c>
    </row>
    <row r="16" spans="1:436" x14ac:dyDescent="0.2">
      <c r="A16" s="48" t="s">
        <v>10</v>
      </c>
      <c r="B16" s="49" t="s">
        <v>1</v>
      </c>
      <c r="C16" s="50">
        <v>100.8</v>
      </c>
      <c r="D16" s="50">
        <f t="shared" ref="D16:F16" si="11">D15/C15*100</f>
        <v>99.449012639061223</v>
      </c>
      <c r="E16" s="50">
        <f t="shared" si="11"/>
        <v>97.643638055361706</v>
      </c>
      <c r="F16" s="50">
        <f t="shared" si="11"/>
        <v>98.975846080212776</v>
      </c>
      <c r="G16" s="50">
        <f>G15/F15*100</f>
        <v>97.649983151648286</v>
      </c>
      <c r="H16" s="50">
        <f>H15/G15*100</f>
        <v>100.12833928627447</v>
      </c>
      <c r="I16" s="50">
        <f>H15/G15*100</f>
        <v>100.12833928627447</v>
      </c>
      <c r="J16" s="50">
        <f>H15/G15*100</f>
        <v>100.12833928627447</v>
      </c>
      <c r="K16" s="50">
        <f>K15/H15*100</f>
        <v>100.41033902259313</v>
      </c>
      <c r="L16" s="50">
        <f>L15/H15*100</f>
        <v>100.80948862679541</v>
      </c>
      <c r="M16" s="50">
        <f>M15/K15*100</f>
        <v>100.51002932232849</v>
      </c>
      <c r="N16" s="50">
        <f t="shared" ref="N16:P16" si="12">N15/L15*100</f>
        <v>100.70954562903471</v>
      </c>
      <c r="O16" s="50">
        <f t="shared" si="12"/>
        <v>100.61531757734954</v>
      </c>
      <c r="P16" s="50">
        <f t="shared" si="12"/>
        <v>101.01213444502659</v>
      </c>
    </row>
    <row r="17" spans="1:16" ht="25.5" x14ac:dyDescent="0.2">
      <c r="A17" s="70" t="s">
        <v>2</v>
      </c>
      <c r="B17" s="49" t="s">
        <v>51</v>
      </c>
      <c r="C17" s="71">
        <f t="shared" ref="C17:P17" si="13">C23+C47+C56+C224+C236+C244+C257+C266+C279+C287+C297+C305+C313+C323+C329+C340+C357+C384+C394</f>
        <v>37596</v>
      </c>
      <c r="D17" s="71">
        <f t="shared" si="13"/>
        <v>37272</v>
      </c>
      <c r="E17" s="71">
        <f t="shared" si="13"/>
        <v>36124.699999999997</v>
      </c>
      <c r="F17" s="71">
        <f t="shared" si="13"/>
        <v>35768.800000000003</v>
      </c>
      <c r="G17" s="71">
        <f t="shared" si="13"/>
        <v>35020</v>
      </c>
      <c r="H17" s="71">
        <f t="shared" si="13"/>
        <v>35355.623999999996</v>
      </c>
      <c r="I17" s="71">
        <f>H23+H47+H56+H224+H236+H244+H257+H266+H279+H287+H297+H305+H313+H323+H329+H340+H357+H384+H394</f>
        <v>35355.623999999996</v>
      </c>
      <c r="J17" s="71">
        <f>H23+H47+H56+H224+H236+H244+H257+H266+H279+H287+H297+H305+H313+H323+H329+H340+H357+H384+H394</f>
        <v>35355.623999999996</v>
      </c>
      <c r="K17" s="71">
        <f t="shared" si="13"/>
        <v>35501.666496000005</v>
      </c>
      <c r="L17" s="71">
        <f t="shared" si="13"/>
        <v>35642.708992</v>
      </c>
      <c r="M17" s="71">
        <f t="shared" si="13"/>
        <v>35683.674828479998</v>
      </c>
      <c r="N17" s="71">
        <f t="shared" si="13"/>
        <v>35896.507954944005</v>
      </c>
      <c r="O17" s="71">
        <f t="shared" si="13"/>
        <v>35904.684687810877</v>
      </c>
      <c r="P17" s="71">
        <f t="shared" si="13"/>
        <v>36260.977998173439</v>
      </c>
    </row>
    <row r="18" spans="1:16" x14ac:dyDescent="0.2">
      <c r="A18" s="48" t="s">
        <v>10</v>
      </c>
      <c r="B18" s="49" t="s">
        <v>1</v>
      </c>
      <c r="C18" s="50">
        <v>101.2</v>
      </c>
      <c r="D18" s="50">
        <f>D17/C17*100</f>
        <v>99.138206192148104</v>
      </c>
      <c r="E18" s="50">
        <f t="shared" ref="E18" si="14">E17/D17*100</f>
        <v>96.921817986692417</v>
      </c>
      <c r="F18" s="50">
        <f>F17/E17*100</f>
        <v>99.014801507002147</v>
      </c>
      <c r="G18" s="50">
        <f>G17/F17*100</f>
        <v>97.906555433785854</v>
      </c>
      <c r="H18" s="50">
        <f>H17/G17*100</f>
        <v>100.95837806967447</v>
      </c>
      <c r="I18" s="50">
        <f>H17/G17*100</f>
        <v>100.95837806967447</v>
      </c>
      <c r="J18" s="50">
        <f>H17/G17*100</f>
        <v>100.95837806967447</v>
      </c>
      <c r="K18" s="50">
        <f>K17/H17*100</f>
        <v>100.41306722800314</v>
      </c>
      <c r="L18" s="50">
        <f>L17/H17*100</f>
        <v>100.81199243435783</v>
      </c>
      <c r="M18" s="50">
        <f>M17/K17*100</f>
        <v>100.51267546130687</v>
      </c>
      <c r="N18" s="50">
        <f>N17/L17*100</f>
        <v>100.71206417840173</v>
      </c>
      <c r="O18" s="50">
        <f t="shared" ref="O18:P18" si="15">O17/M17*100</f>
        <v>100.61935846123811</v>
      </c>
      <c r="P18" s="50">
        <f t="shared" si="15"/>
        <v>101.01533565238965</v>
      </c>
    </row>
    <row r="19" spans="1:16" x14ac:dyDescent="0.2">
      <c r="A19" s="70" t="s">
        <v>9</v>
      </c>
      <c r="B19" s="49" t="s">
        <v>51</v>
      </c>
      <c r="C19" s="71">
        <f t="shared" ref="C19:P19" si="16">C25+C49+C58+C232+C240+C248+C262+C272+C281+C293+C301+C307+C319+C325+C336+C353+C380+C390+C398</f>
        <v>9955</v>
      </c>
      <c r="D19" s="71">
        <f t="shared" si="16"/>
        <v>10017</v>
      </c>
      <c r="E19" s="71">
        <f t="shared" si="16"/>
        <v>10050</v>
      </c>
      <c r="F19" s="71">
        <f t="shared" si="16"/>
        <v>9933</v>
      </c>
      <c r="G19" s="71">
        <f>G25+G49+G58+G232+G240+G248+G262+G272+G281+G293+G301+G307+G319+G325+G336+G353+G380+G390+G398</f>
        <v>9607.7999999999993</v>
      </c>
      <c r="H19" s="71">
        <f>H25+H49+H58+H232+H240+H248+H262+H272+H281+H293+H301+H307+H319+H325+H336+H353+H380+H390+H398</f>
        <v>9329.4510000000009</v>
      </c>
      <c r="I19" s="71">
        <f>H25+H49+H58+H232+H240+H248+H262+H272+H281+H293+H301+H307+H319+H325+H336+H353+H380+H390+H398</f>
        <v>9329.4510000000009</v>
      </c>
      <c r="J19" s="71">
        <f>H25+H49+H58+H232+H240+H248+H262+H272+H281+H293+H301+H307+H319+H325+H336+H353+H380+H390+H398</f>
        <v>9329.4510000000009</v>
      </c>
      <c r="K19" s="71">
        <f t="shared" si="16"/>
        <v>9366.7688040000012</v>
      </c>
      <c r="L19" s="71">
        <f t="shared" si="16"/>
        <v>9404.0866079999978</v>
      </c>
      <c r="M19" s="71">
        <f t="shared" si="16"/>
        <v>9413.6026480199962</v>
      </c>
      <c r="N19" s="71">
        <f t="shared" si="16"/>
        <v>9469.9152142560015</v>
      </c>
      <c r="O19" s="71">
        <f t="shared" si="16"/>
        <v>9470.0842639081166</v>
      </c>
      <c r="P19" s="71">
        <f t="shared" si="16"/>
        <v>9564.6143663985604</v>
      </c>
    </row>
    <row r="20" spans="1:16" x14ac:dyDescent="0.2">
      <c r="A20" s="48" t="s">
        <v>10</v>
      </c>
      <c r="B20" s="49" t="s">
        <v>1</v>
      </c>
      <c r="C20" s="50">
        <v>99.2</v>
      </c>
      <c r="D20" s="50">
        <f>D19/C19*100</f>
        <v>100.62280261175289</v>
      </c>
      <c r="E20" s="50">
        <f t="shared" ref="E20" si="17">E19/D19*100</f>
        <v>100.32943995208146</v>
      </c>
      <c r="F20" s="50">
        <f>F19/E19*100</f>
        <v>98.835820895522389</v>
      </c>
      <c r="G20" s="50">
        <f>G19/F19*100</f>
        <v>96.726064633041375</v>
      </c>
      <c r="H20" s="50">
        <f>H19/G19*100</f>
        <v>97.102885155810924</v>
      </c>
      <c r="I20" s="50">
        <f>H19/G19*100</f>
        <v>97.102885155810924</v>
      </c>
      <c r="J20" s="50">
        <f>H19/G19*100</f>
        <v>97.102885155810924</v>
      </c>
      <c r="K20" s="50">
        <f>K19/H19*100</f>
        <v>100.4</v>
      </c>
      <c r="L20" s="50">
        <f>L19/H19*100</f>
        <v>100.79999999999995</v>
      </c>
      <c r="M20" s="50">
        <f>M19/K19*100</f>
        <v>100.49999999999994</v>
      </c>
      <c r="N20" s="50">
        <f>N19/L19*100</f>
        <v>100.70000000000003</v>
      </c>
      <c r="O20" s="50">
        <f t="shared" ref="O20:P20" si="18">O19/M19*100</f>
        <v>100.6</v>
      </c>
      <c r="P20" s="50">
        <f t="shared" si="18"/>
        <v>100.99999999999997</v>
      </c>
    </row>
    <row r="21" spans="1:16" ht="51" x14ac:dyDescent="0.2">
      <c r="A21" s="72" t="s">
        <v>162</v>
      </c>
      <c r="B21" s="49" t="s">
        <v>51</v>
      </c>
      <c r="C21" s="73">
        <f>C23+C25</f>
        <v>390</v>
      </c>
      <c r="D21" s="73">
        <f t="shared" ref="D21" si="19">D23+D25</f>
        <v>371</v>
      </c>
      <c r="E21" s="73">
        <f>E23+E25</f>
        <v>378</v>
      </c>
      <c r="F21" s="73">
        <f>F23+F25</f>
        <v>369</v>
      </c>
      <c r="G21" s="73">
        <f>G23+G25</f>
        <v>341.7</v>
      </c>
      <c r="H21" s="73">
        <f>H23+H25</f>
        <v>349</v>
      </c>
      <c r="I21" s="73">
        <f>H23+H25</f>
        <v>349</v>
      </c>
      <c r="J21" s="73">
        <f>H23+H25</f>
        <v>349</v>
      </c>
      <c r="K21" s="73">
        <f t="shared" ref="K21:P21" si="20">K23+K25</f>
        <v>350.39599999999996</v>
      </c>
      <c r="L21" s="73">
        <f t="shared" si="20"/>
        <v>351.79200000000003</v>
      </c>
      <c r="M21" s="73">
        <f t="shared" si="20"/>
        <v>352.14797999999996</v>
      </c>
      <c r="N21" s="73">
        <f t="shared" si="20"/>
        <v>354.25454400000001</v>
      </c>
      <c r="O21" s="73">
        <f t="shared" si="20"/>
        <v>354.26086787999998</v>
      </c>
      <c r="P21" s="73">
        <f t="shared" si="20"/>
        <v>357.79708944000004</v>
      </c>
    </row>
    <row r="22" spans="1:16" x14ac:dyDescent="0.2">
      <c r="A22" s="48" t="s">
        <v>10</v>
      </c>
      <c r="B22" s="49" t="s">
        <v>1</v>
      </c>
      <c r="C22" s="50">
        <v>95.1</v>
      </c>
      <c r="D22" s="50">
        <f>D21/C21*100</f>
        <v>95.128205128205124</v>
      </c>
      <c r="E22" s="50">
        <f t="shared" ref="E22" si="21">E21/D21*100</f>
        <v>101.88679245283019</v>
      </c>
      <c r="F22" s="50">
        <f>F21/E21*100</f>
        <v>97.61904761904762</v>
      </c>
      <c r="G22" s="50">
        <f>G21/F21*100</f>
        <v>92.60162601626017</v>
      </c>
      <c r="H22" s="50">
        <f>H21/G21*100</f>
        <v>102.13637693883524</v>
      </c>
      <c r="I22" s="50">
        <f>H21/G21*100</f>
        <v>102.13637693883524</v>
      </c>
      <c r="J22" s="50">
        <f>H21/G21*100</f>
        <v>102.13637693883524</v>
      </c>
      <c r="K22" s="50">
        <f>K21/H21*100</f>
        <v>100.39999999999998</v>
      </c>
      <c r="L22" s="50">
        <f>L21/H21*100</f>
        <v>100.8</v>
      </c>
      <c r="M22" s="50">
        <f>M21/K21*100</f>
        <v>100.50000000000001</v>
      </c>
      <c r="N22" s="50">
        <f>N21/L21*100</f>
        <v>100.69999999999999</v>
      </c>
      <c r="O22" s="50">
        <f t="shared" ref="O22:P22" si="22">O21/M21*100</f>
        <v>100.6</v>
      </c>
      <c r="P22" s="50">
        <f t="shared" si="22"/>
        <v>101</v>
      </c>
    </row>
    <row r="23" spans="1:16" ht="25.5" x14ac:dyDescent="0.2">
      <c r="A23" s="74" t="s">
        <v>2</v>
      </c>
      <c r="B23" s="49" t="s">
        <v>51</v>
      </c>
      <c r="C23" s="73">
        <f>C29+C35</f>
        <v>192</v>
      </c>
      <c r="D23" s="73">
        <f>D29+D35</f>
        <v>166</v>
      </c>
      <c r="E23" s="73">
        <f>E29+E35+E41</f>
        <v>167</v>
      </c>
      <c r="F23" s="73">
        <f>F29+F35+F41</f>
        <v>161</v>
      </c>
      <c r="G23" s="73">
        <f>G29+G35+G41</f>
        <v>146.69999999999999</v>
      </c>
      <c r="H23" s="73">
        <f>H29+H35+H41</f>
        <v>152</v>
      </c>
      <c r="I23" s="73">
        <f>H29+H35+H41</f>
        <v>152</v>
      </c>
      <c r="J23" s="73">
        <f>H29+H35+H41</f>
        <v>152</v>
      </c>
      <c r="K23" s="73">
        <f>K29+K35+K41</f>
        <v>152.608</v>
      </c>
      <c r="L23" s="73">
        <f t="shared" ref="L23:P23" si="23">L29+L35+L41</f>
        <v>153.21600000000001</v>
      </c>
      <c r="M23" s="73">
        <f t="shared" si="23"/>
        <v>153.37103999999999</v>
      </c>
      <c r="N23" s="73">
        <f t="shared" si="23"/>
        <v>154.28851200000003</v>
      </c>
      <c r="O23" s="73">
        <f t="shared" si="23"/>
        <v>154.29126624</v>
      </c>
      <c r="P23" s="73">
        <f t="shared" si="23"/>
        <v>155.83139712000005</v>
      </c>
    </row>
    <row r="24" spans="1:16" x14ac:dyDescent="0.2">
      <c r="A24" s="48" t="s">
        <v>10</v>
      </c>
      <c r="B24" s="49" t="s">
        <v>1</v>
      </c>
      <c r="C24" s="50">
        <v>90.6</v>
      </c>
      <c r="D24" s="50">
        <f>D23/C23*100</f>
        <v>86.458333333333343</v>
      </c>
      <c r="E24" s="50">
        <f t="shared" ref="E24" si="24">E23/D23*100</f>
        <v>100.60240963855422</v>
      </c>
      <c r="F24" s="50">
        <f>F23/E23*100</f>
        <v>96.407185628742525</v>
      </c>
      <c r="G24" s="50">
        <f>G23/F23*100</f>
        <v>91.118012422360238</v>
      </c>
      <c r="H24" s="50">
        <f>H23/G23*100</f>
        <v>103.61281526925698</v>
      </c>
      <c r="I24" s="50">
        <f>H23/G23*100</f>
        <v>103.61281526925698</v>
      </c>
      <c r="J24" s="50">
        <f>H23/G23*100</f>
        <v>103.61281526925698</v>
      </c>
      <c r="K24" s="50">
        <f>K23/H23*100</f>
        <v>100.4</v>
      </c>
      <c r="L24" s="50">
        <f>L23/H23*100</f>
        <v>100.8</v>
      </c>
      <c r="M24" s="50">
        <f>M23/K23*100</f>
        <v>100.49999999999999</v>
      </c>
      <c r="N24" s="50">
        <f>N23/L23*100</f>
        <v>100.70000000000002</v>
      </c>
      <c r="O24" s="50">
        <f t="shared" ref="O24:P24" si="25">O23/M23*100</f>
        <v>100.6</v>
      </c>
      <c r="P24" s="50">
        <f t="shared" si="25"/>
        <v>101.00000000000003</v>
      </c>
    </row>
    <row r="25" spans="1:16" x14ac:dyDescent="0.2">
      <c r="A25" s="70" t="s">
        <v>9</v>
      </c>
      <c r="B25" s="49" t="s">
        <v>51</v>
      </c>
      <c r="C25" s="73">
        <f t="shared" ref="C25:E25" si="26">C31+C37+C43</f>
        <v>198</v>
      </c>
      <c r="D25" s="73">
        <f t="shared" si="26"/>
        <v>205</v>
      </c>
      <c r="E25" s="73">
        <f t="shared" si="26"/>
        <v>211</v>
      </c>
      <c r="F25" s="73">
        <f>F31+F37+F43</f>
        <v>208</v>
      </c>
      <c r="G25" s="73">
        <f t="shared" ref="G25" si="27">G31+G37+G43</f>
        <v>195</v>
      </c>
      <c r="H25" s="73">
        <f>H31+H37+H43</f>
        <v>197</v>
      </c>
      <c r="I25" s="73">
        <f t="shared" ref="I25:P25" si="28">I31+I37+I43</f>
        <v>510</v>
      </c>
      <c r="J25" s="73">
        <f t="shared" si="28"/>
        <v>513</v>
      </c>
      <c r="K25" s="73">
        <f t="shared" si="28"/>
        <v>197.78799999999998</v>
      </c>
      <c r="L25" s="73">
        <f t="shared" si="28"/>
        <v>198.57599999999999</v>
      </c>
      <c r="M25" s="73">
        <f t="shared" si="28"/>
        <v>198.77693999999997</v>
      </c>
      <c r="N25" s="73">
        <f t="shared" si="28"/>
        <v>199.96603200000001</v>
      </c>
      <c r="O25" s="73">
        <f t="shared" si="28"/>
        <v>199.96960163999995</v>
      </c>
      <c r="P25" s="73">
        <f t="shared" si="28"/>
        <v>201.96569232000002</v>
      </c>
    </row>
    <row r="26" spans="1:16" x14ac:dyDescent="0.2">
      <c r="A26" s="48" t="s">
        <v>10</v>
      </c>
      <c r="B26" s="49" t="s">
        <v>1</v>
      </c>
      <c r="C26" s="50">
        <v>100</v>
      </c>
      <c r="D26" s="50">
        <f>D25/C25*100</f>
        <v>103.53535353535352</v>
      </c>
      <c r="E26" s="50">
        <f t="shared" ref="E26" si="29">E25/D25*100</f>
        <v>102.92682926829269</v>
      </c>
      <c r="F26" s="50">
        <f>F25/E25*100</f>
        <v>98.578199052132703</v>
      </c>
      <c r="G26" s="50">
        <f>G25/F25*100</f>
        <v>93.75</v>
      </c>
      <c r="H26" s="50">
        <f>H25/G25*100</f>
        <v>101.02564102564102</v>
      </c>
      <c r="I26" s="50">
        <f>H25/G25*100</f>
        <v>101.02564102564102</v>
      </c>
      <c r="J26" s="50">
        <f>H25/G25*100</f>
        <v>101.02564102564102</v>
      </c>
      <c r="K26" s="50">
        <f>K25/H25*100</f>
        <v>100.4</v>
      </c>
      <c r="L26" s="50">
        <f>L25/H25*100</f>
        <v>100.8</v>
      </c>
      <c r="M26" s="50">
        <f>M25/K25*100</f>
        <v>100.49999999999999</v>
      </c>
      <c r="N26" s="50">
        <f>N25/L25*100</f>
        <v>100.70000000000002</v>
      </c>
      <c r="O26" s="50">
        <f t="shared" ref="O26:P26" si="30">O25/M25*100</f>
        <v>100.6</v>
      </c>
      <c r="P26" s="50">
        <f t="shared" si="30"/>
        <v>101</v>
      </c>
    </row>
    <row r="27" spans="1:16" ht="40.5" x14ac:dyDescent="0.2">
      <c r="A27" s="75" t="s">
        <v>11</v>
      </c>
      <c r="B27" s="49" t="s">
        <v>51</v>
      </c>
      <c r="C27" s="73">
        <f>C29+C31</f>
        <v>343</v>
      </c>
      <c r="D27" s="73">
        <f>D29+D31</f>
        <v>322</v>
      </c>
      <c r="E27" s="73">
        <f t="shared" ref="E27:P27" si="31">E29+E31</f>
        <v>341</v>
      </c>
      <c r="F27" s="73">
        <f t="shared" si="31"/>
        <v>326</v>
      </c>
      <c r="G27" s="73">
        <f t="shared" si="31"/>
        <v>304.7</v>
      </c>
      <c r="H27" s="73">
        <f t="shared" si="31"/>
        <v>313</v>
      </c>
      <c r="I27" s="73">
        <f>H29+H31</f>
        <v>313</v>
      </c>
      <c r="J27" s="73">
        <f>H29+H31</f>
        <v>313</v>
      </c>
      <c r="K27" s="73">
        <f t="shared" si="31"/>
        <v>314.25199999999995</v>
      </c>
      <c r="L27" s="73">
        <f t="shared" si="31"/>
        <v>315.50400000000002</v>
      </c>
      <c r="M27" s="73">
        <f t="shared" si="31"/>
        <v>315.82325999999995</v>
      </c>
      <c r="N27" s="73">
        <f t="shared" si="31"/>
        <v>317.71252800000002</v>
      </c>
      <c r="O27" s="73">
        <f t="shared" si="31"/>
        <v>317.71819955999996</v>
      </c>
      <c r="P27" s="73">
        <f t="shared" si="31"/>
        <v>320.88965328000006</v>
      </c>
    </row>
    <row r="28" spans="1:16" x14ac:dyDescent="0.2">
      <c r="A28" s="48" t="s">
        <v>10</v>
      </c>
      <c r="B28" s="49" t="s">
        <v>1</v>
      </c>
      <c r="C28" s="50">
        <v>94.2</v>
      </c>
      <c r="D28" s="50">
        <f>D27/C27*100</f>
        <v>93.877551020408163</v>
      </c>
      <c r="E28" s="50">
        <f t="shared" ref="E28" si="32">E27/D27*100</f>
        <v>105.90062111801242</v>
      </c>
      <c r="F28" s="50">
        <f>F27/E27*100</f>
        <v>95.601173020527867</v>
      </c>
      <c r="G28" s="50">
        <f>G27/F27*100</f>
        <v>93.466257668711648</v>
      </c>
      <c r="H28" s="50">
        <f>H27/G27*100</f>
        <v>102.72399081063341</v>
      </c>
      <c r="I28" s="50">
        <f>H27/G27*100</f>
        <v>102.72399081063341</v>
      </c>
      <c r="J28" s="50">
        <f>H27/G27*100</f>
        <v>102.72399081063341</v>
      </c>
      <c r="K28" s="50">
        <f>K27/H27*100</f>
        <v>100.39999999999998</v>
      </c>
      <c r="L28" s="50">
        <f>L27/H27*100</f>
        <v>100.8</v>
      </c>
      <c r="M28" s="50">
        <f>M27/K27*100</f>
        <v>100.49999999999999</v>
      </c>
      <c r="N28" s="50">
        <f>N27/L27*100</f>
        <v>100.69999999999999</v>
      </c>
      <c r="O28" s="50">
        <f t="shared" ref="O28:P28" si="33">O27/M27*100</f>
        <v>100.6</v>
      </c>
      <c r="P28" s="50">
        <f t="shared" si="33"/>
        <v>101.00000000000003</v>
      </c>
    </row>
    <row r="29" spans="1:16" ht="38.25" x14ac:dyDescent="0.2">
      <c r="A29" s="74" t="s">
        <v>49</v>
      </c>
      <c r="B29" s="49" t="s">
        <v>51</v>
      </c>
      <c r="C29" s="76">
        <v>172</v>
      </c>
      <c r="D29" s="73">
        <v>147</v>
      </c>
      <c r="E29" s="73">
        <v>149</v>
      </c>
      <c r="F29" s="73">
        <v>143</v>
      </c>
      <c r="G29" s="73">
        <v>134.69999999999999</v>
      </c>
      <c r="H29" s="73">
        <v>138</v>
      </c>
      <c r="I29" s="73">
        <v>141</v>
      </c>
      <c r="J29" s="73">
        <v>144</v>
      </c>
      <c r="K29" s="73">
        <f>H29*100.4%</f>
        <v>138.55199999999999</v>
      </c>
      <c r="L29" s="73">
        <f>H29*100.8%</f>
        <v>139.10400000000001</v>
      </c>
      <c r="M29" s="73">
        <f>K29*100.5%</f>
        <v>139.24475999999999</v>
      </c>
      <c r="N29" s="73">
        <f>L29*100.7%</f>
        <v>140.07772800000004</v>
      </c>
      <c r="O29" s="73">
        <f>M29*100.6%</f>
        <v>140.08022855999999</v>
      </c>
      <c r="P29" s="73">
        <f>N29*101%</f>
        <v>141.47850528000004</v>
      </c>
    </row>
    <row r="30" spans="1:16" x14ac:dyDescent="0.2">
      <c r="A30" s="48" t="s">
        <v>10</v>
      </c>
      <c r="B30" s="49" t="s">
        <v>1</v>
      </c>
      <c r="C30" s="50">
        <v>89.1</v>
      </c>
      <c r="D30" s="50">
        <f>E29/D29*100</f>
        <v>101.36054421768708</v>
      </c>
      <c r="E30" s="50">
        <f>F29/E29*100</f>
        <v>95.973154362416096</v>
      </c>
      <c r="F30" s="50">
        <f>F29/E29*100</f>
        <v>95.973154362416096</v>
      </c>
      <c r="G30" s="50">
        <f>G29/F29*100</f>
        <v>94.195804195804186</v>
      </c>
      <c r="H30" s="50">
        <f>H29/G29*100</f>
        <v>102.44988864142539</v>
      </c>
      <c r="I30" s="50">
        <f>H29/G29*100</f>
        <v>102.44988864142539</v>
      </c>
      <c r="J30" s="50">
        <f>H29/G29*100</f>
        <v>102.44988864142539</v>
      </c>
      <c r="K30" s="50">
        <f>K29/H29*100</f>
        <v>100.4</v>
      </c>
      <c r="L30" s="50">
        <f>L29/H29*100</f>
        <v>100.8</v>
      </c>
      <c r="M30" s="50">
        <f>M29/K29*100</f>
        <v>100.49999999999999</v>
      </c>
      <c r="N30" s="50">
        <f>N29/L29*100</f>
        <v>100.70000000000002</v>
      </c>
      <c r="O30" s="50">
        <f t="shared" ref="O30:P30" si="34">O29/M29*100</f>
        <v>100.6</v>
      </c>
      <c r="P30" s="50">
        <f t="shared" si="34"/>
        <v>101</v>
      </c>
    </row>
    <row r="31" spans="1:16" x14ac:dyDescent="0.2">
      <c r="A31" s="74" t="s">
        <v>48</v>
      </c>
      <c r="B31" s="49" t="s">
        <v>51</v>
      </c>
      <c r="C31" s="73">
        <v>171</v>
      </c>
      <c r="D31" s="73">
        <v>175</v>
      </c>
      <c r="E31" s="73">
        <v>192</v>
      </c>
      <c r="F31" s="73">
        <v>183</v>
      </c>
      <c r="G31" s="73">
        <v>170</v>
      </c>
      <c r="H31" s="73">
        <v>175</v>
      </c>
      <c r="I31" s="73">
        <v>170</v>
      </c>
      <c r="J31" s="73">
        <v>171</v>
      </c>
      <c r="K31" s="73">
        <f>H31*100.4%</f>
        <v>175.7</v>
      </c>
      <c r="L31" s="73">
        <f>H31*100.8%</f>
        <v>176.4</v>
      </c>
      <c r="M31" s="73">
        <f>K31*100.5%</f>
        <v>176.57849999999996</v>
      </c>
      <c r="N31" s="73">
        <f>L31*100.7%</f>
        <v>177.63480000000001</v>
      </c>
      <c r="O31" s="73">
        <f>M31*100.6%</f>
        <v>177.63797099999996</v>
      </c>
      <c r="P31" s="73">
        <f>N31*101%</f>
        <v>179.41114800000003</v>
      </c>
    </row>
    <row r="32" spans="1:16" x14ac:dyDescent="0.2">
      <c r="A32" s="48" t="s">
        <v>10</v>
      </c>
      <c r="B32" s="49" t="s">
        <v>1</v>
      </c>
      <c r="C32" s="50">
        <v>100</v>
      </c>
      <c r="D32" s="50">
        <f>D31/C31*100</f>
        <v>102.3391812865497</v>
      </c>
      <c r="E32" s="50">
        <f t="shared" ref="E32" si="35">E31/D31*100</f>
        <v>109.71428571428572</v>
      </c>
      <c r="F32" s="50">
        <f>F31/E31*100</f>
        <v>95.3125</v>
      </c>
      <c r="G32" s="50">
        <f>G31/F31*100</f>
        <v>92.896174863387984</v>
      </c>
      <c r="H32" s="50">
        <f>H31/G31*100</f>
        <v>102.94117647058823</v>
      </c>
      <c r="I32" s="50">
        <f>H31/G31*100</f>
        <v>102.94117647058823</v>
      </c>
      <c r="J32" s="50">
        <f>H31/G31*100</f>
        <v>102.94117647058823</v>
      </c>
      <c r="K32" s="50">
        <f>K31/H31*100</f>
        <v>100.4</v>
      </c>
      <c r="L32" s="50">
        <f>L31/H31*100</f>
        <v>100.8</v>
      </c>
      <c r="M32" s="50">
        <f>M31/K31*100</f>
        <v>100.49999999999999</v>
      </c>
      <c r="N32" s="50">
        <f>N31/L31*100</f>
        <v>100.70000000000002</v>
      </c>
      <c r="O32" s="50">
        <f t="shared" ref="O32:P32" si="36">O31/M31*100</f>
        <v>100.6</v>
      </c>
      <c r="P32" s="50">
        <f t="shared" si="36"/>
        <v>101</v>
      </c>
    </row>
    <row r="33" spans="1:16" ht="13.5" x14ac:dyDescent="0.2">
      <c r="A33" s="75" t="s">
        <v>12</v>
      </c>
      <c r="B33" s="49" t="s">
        <v>51</v>
      </c>
      <c r="C33" s="73">
        <f>C35+C37</f>
        <v>37</v>
      </c>
      <c r="D33" s="73">
        <f t="shared" ref="D33:P33" si="37">D35+D37</f>
        <v>43</v>
      </c>
      <c r="E33" s="73">
        <f t="shared" si="37"/>
        <v>35</v>
      </c>
      <c r="F33" s="73">
        <f t="shared" si="37"/>
        <v>38</v>
      </c>
      <c r="G33" s="73">
        <f t="shared" si="37"/>
        <v>32</v>
      </c>
      <c r="H33" s="73">
        <f t="shared" si="37"/>
        <v>34</v>
      </c>
      <c r="I33" s="73">
        <f>H35+H37</f>
        <v>34</v>
      </c>
      <c r="J33" s="73">
        <f>H35+H37</f>
        <v>34</v>
      </c>
      <c r="K33" s="73">
        <f t="shared" si="37"/>
        <v>34.135999999999996</v>
      </c>
      <c r="L33" s="73">
        <f t="shared" si="37"/>
        <v>34.271999999999998</v>
      </c>
      <c r="M33" s="73">
        <f t="shared" si="37"/>
        <v>34.306679999999993</v>
      </c>
      <c r="N33" s="73">
        <f t="shared" si="37"/>
        <v>34.511904000000001</v>
      </c>
      <c r="O33" s="73">
        <f t="shared" si="37"/>
        <v>34.512520079999994</v>
      </c>
      <c r="P33" s="73">
        <f t="shared" si="37"/>
        <v>34.857023040000001</v>
      </c>
    </row>
    <row r="34" spans="1:16" x14ac:dyDescent="0.2">
      <c r="A34" s="48" t="s">
        <v>10</v>
      </c>
      <c r="B34" s="49" t="s">
        <v>1</v>
      </c>
      <c r="C34" s="50">
        <v>102.8</v>
      </c>
      <c r="D34" s="50">
        <f>D33/C33*100</f>
        <v>116.21621621621621</v>
      </c>
      <c r="E34" s="50">
        <f t="shared" ref="E34" si="38">E33/D33*100</f>
        <v>81.395348837209298</v>
      </c>
      <c r="F34" s="50">
        <f>F33/E33*100</f>
        <v>108.57142857142857</v>
      </c>
      <c r="G34" s="50">
        <f>G33/F33*100</f>
        <v>84.210526315789465</v>
      </c>
      <c r="H34" s="50">
        <f>H33/G33*100</f>
        <v>106.25</v>
      </c>
      <c r="I34" s="50">
        <f>H33/G33*100</f>
        <v>106.25</v>
      </c>
      <c r="J34" s="50">
        <f>H33/G33*100</f>
        <v>106.25</v>
      </c>
      <c r="K34" s="50">
        <f>K33/H33*100</f>
        <v>100.39999999999998</v>
      </c>
      <c r="L34" s="50">
        <f>L33/H33*100</f>
        <v>100.8</v>
      </c>
      <c r="M34" s="50">
        <f>M33/K33*100</f>
        <v>100.49999999999999</v>
      </c>
      <c r="N34" s="50">
        <f>N33/L33*100</f>
        <v>100.70000000000002</v>
      </c>
      <c r="O34" s="50">
        <f t="shared" ref="O34:P34" si="39">O33/M33*100</f>
        <v>100.6</v>
      </c>
      <c r="P34" s="50">
        <f t="shared" si="39"/>
        <v>101</v>
      </c>
    </row>
    <row r="35" spans="1:16" ht="38.25" x14ac:dyDescent="0.2">
      <c r="A35" s="74" t="s">
        <v>49</v>
      </c>
      <c r="B35" s="49" t="s">
        <v>51</v>
      </c>
      <c r="C35" s="73">
        <v>20</v>
      </c>
      <c r="D35" s="73">
        <v>19</v>
      </c>
      <c r="E35" s="73">
        <v>18</v>
      </c>
      <c r="F35" s="73">
        <v>18</v>
      </c>
      <c r="G35" s="73">
        <v>12</v>
      </c>
      <c r="H35" s="73">
        <v>14</v>
      </c>
      <c r="I35" s="73">
        <v>18</v>
      </c>
      <c r="J35" s="73">
        <v>18</v>
      </c>
      <c r="K35" s="73">
        <f>H35*100.4%</f>
        <v>14.056000000000001</v>
      </c>
      <c r="L35" s="73">
        <f>H35*100.8%</f>
        <v>14.112</v>
      </c>
      <c r="M35" s="73">
        <f>K35*100.5%</f>
        <v>14.12628</v>
      </c>
      <c r="N35" s="73">
        <f>L35*100.7%</f>
        <v>14.210784000000002</v>
      </c>
      <c r="O35" s="73">
        <f>M35*100.6%</f>
        <v>14.21103768</v>
      </c>
      <c r="P35" s="73">
        <f>N35*101%</f>
        <v>14.352891840000002</v>
      </c>
    </row>
    <row r="36" spans="1:16" x14ac:dyDescent="0.2">
      <c r="A36" s="48" t="s">
        <v>10</v>
      </c>
      <c r="B36" s="49" t="s">
        <v>1</v>
      </c>
      <c r="C36" s="50">
        <v>105.3</v>
      </c>
      <c r="D36" s="50">
        <f>D35/C35*100</f>
        <v>95</v>
      </c>
      <c r="E36" s="50">
        <f t="shared" ref="E36" si="40">E35/D35*100</f>
        <v>94.73684210526315</v>
      </c>
      <c r="F36" s="50">
        <f>F35/E35*100</f>
        <v>100</v>
      </c>
      <c r="G36" s="50">
        <f>G35/F35*100</f>
        <v>66.666666666666657</v>
      </c>
      <c r="H36" s="50">
        <f>H35/G35*100</f>
        <v>116.66666666666667</v>
      </c>
      <c r="I36" s="50">
        <f>H35/G35*100</f>
        <v>116.66666666666667</v>
      </c>
      <c r="J36" s="50">
        <f>H35/G35*100</f>
        <v>116.66666666666667</v>
      </c>
      <c r="K36" s="50">
        <f>K35/H35*100</f>
        <v>100.4</v>
      </c>
      <c r="L36" s="50">
        <f>L35/H35*100</f>
        <v>100.8</v>
      </c>
      <c r="M36" s="50">
        <f>M35/K35*100</f>
        <v>100.49999999999999</v>
      </c>
      <c r="N36" s="50">
        <f>N35/L35*100</f>
        <v>100.70000000000002</v>
      </c>
      <c r="O36" s="50">
        <f t="shared" ref="O36:P36" si="41">O35/M35*100</f>
        <v>100.6</v>
      </c>
      <c r="P36" s="50">
        <f t="shared" si="41"/>
        <v>101</v>
      </c>
    </row>
    <row r="37" spans="1:16" x14ac:dyDescent="0.2">
      <c r="A37" s="74" t="s">
        <v>48</v>
      </c>
      <c r="B37" s="49" t="s">
        <v>51</v>
      </c>
      <c r="C37" s="73">
        <v>17</v>
      </c>
      <c r="D37" s="73">
        <v>24</v>
      </c>
      <c r="E37" s="73">
        <v>17</v>
      </c>
      <c r="F37" s="73">
        <v>20</v>
      </c>
      <c r="G37" s="73">
        <v>20</v>
      </c>
      <c r="H37" s="73">
        <v>20</v>
      </c>
      <c r="I37" s="73">
        <v>170</v>
      </c>
      <c r="J37" s="73">
        <v>171</v>
      </c>
      <c r="K37" s="73">
        <f>H37*100.4%</f>
        <v>20.079999999999998</v>
      </c>
      <c r="L37" s="73">
        <f>H37*100.8%</f>
        <v>20.16</v>
      </c>
      <c r="M37" s="73">
        <f>K37*100.5%</f>
        <v>20.180399999999995</v>
      </c>
      <c r="N37" s="73">
        <f>L37*100.7%</f>
        <v>20.301120000000001</v>
      </c>
      <c r="O37" s="73">
        <f>M37*100.6%</f>
        <v>20.301482399999994</v>
      </c>
      <c r="P37" s="73">
        <f>N37*101%</f>
        <v>20.5041312</v>
      </c>
    </row>
    <row r="38" spans="1:16" x14ac:dyDescent="0.2">
      <c r="A38" s="48" t="s">
        <v>10</v>
      </c>
      <c r="B38" s="49" t="s">
        <v>1</v>
      </c>
      <c r="C38" s="50">
        <v>100</v>
      </c>
      <c r="D38" s="50">
        <f>D37/C37*100</f>
        <v>141.1764705882353</v>
      </c>
      <c r="E38" s="50">
        <f t="shared" ref="E38" si="42">E37/D37*100</f>
        <v>70.833333333333343</v>
      </c>
      <c r="F38" s="50">
        <f>F37/E37*100</f>
        <v>117.64705882352942</v>
      </c>
      <c r="G38" s="50">
        <f>G37/F37*100</f>
        <v>100</v>
      </c>
      <c r="H38" s="50">
        <f>H37/G37*100</f>
        <v>100</v>
      </c>
      <c r="I38" s="50">
        <f>H37/G37*100</f>
        <v>100</v>
      </c>
      <c r="J38" s="50">
        <f>H37/G37*100</f>
        <v>100</v>
      </c>
      <c r="K38" s="50">
        <f>K37/H37*100</f>
        <v>100.4</v>
      </c>
      <c r="L38" s="50">
        <f>L37/H37*100</f>
        <v>100.8</v>
      </c>
      <c r="M38" s="50">
        <f>M37/K37*100</f>
        <v>100.49999999999999</v>
      </c>
      <c r="N38" s="50">
        <f>N37/L37*100</f>
        <v>100.70000000000002</v>
      </c>
      <c r="O38" s="50">
        <f t="shared" ref="O38:P38" si="43">O37/M37*100</f>
        <v>100.6</v>
      </c>
      <c r="P38" s="50">
        <f t="shared" si="43"/>
        <v>101</v>
      </c>
    </row>
    <row r="39" spans="1:16" ht="13.5" x14ac:dyDescent="0.2">
      <c r="A39" s="77" t="s">
        <v>13</v>
      </c>
      <c r="B39" s="49" t="s">
        <v>51</v>
      </c>
      <c r="C39" s="73">
        <f>C41+C43</f>
        <v>10</v>
      </c>
      <c r="D39" s="73">
        <f t="shared" ref="D39:P39" si="44">D41+D43</f>
        <v>6</v>
      </c>
      <c r="E39" s="73">
        <f>E41+E43</f>
        <v>2</v>
      </c>
      <c r="F39" s="73">
        <f t="shared" si="44"/>
        <v>5</v>
      </c>
      <c r="G39" s="73">
        <f t="shared" si="44"/>
        <v>5</v>
      </c>
      <c r="H39" s="73">
        <f t="shared" si="44"/>
        <v>2</v>
      </c>
      <c r="I39" s="73">
        <f>H41+H43</f>
        <v>2</v>
      </c>
      <c r="J39" s="73">
        <f>H41+H43</f>
        <v>2</v>
      </c>
      <c r="K39" s="73">
        <f t="shared" si="44"/>
        <v>2.008</v>
      </c>
      <c r="L39" s="73">
        <f t="shared" si="44"/>
        <v>2.016</v>
      </c>
      <c r="M39" s="73">
        <f t="shared" si="44"/>
        <v>2.0180399999999996</v>
      </c>
      <c r="N39" s="73">
        <f t="shared" si="44"/>
        <v>2.0301120000000004</v>
      </c>
      <c r="O39" s="73">
        <f t="shared" si="44"/>
        <v>2.0301482399999995</v>
      </c>
      <c r="P39" s="73">
        <f t="shared" si="44"/>
        <v>2.0504131200000004</v>
      </c>
    </row>
    <row r="40" spans="1:16" x14ac:dyDescent="0.2">
      <c r="A40" s="48" t="s">
        <v>10</v>
      </c>
      <c r="B40" s="49" t="s">
        <v>1</v>
      </c>
      <c r="C40" s="50">
        <v>100</v>
      </c>
      <c r="D40" s="50">
        <f>D39/C39*100</f>
        <v>60</v>
      </c>
      <c r="E40" s="50">
        <f t="shared" ref="E40" si="45">E39/D39*100</f>
        <v>33.333333333333329</v>
      </c>
      <c r="F40" s="50">
        <f>F39/E39*100</f>
        <v>250</v>
      </c>
      <c r="G40" s="50">
        <f>G39/F39*100</f>
        <v>100</v>
      </c>
      <c r="H40" s="50">
        <f>H39/G39*100</f>
        <v>40</v>
      </c>
      <c r="I40" s="50">
        <f>H39/G39*100</f>
        <v>40</v>
      </c>
      <c r="J40" s="50">
        <f>H39/G39*100</f>
        <v>40</v>
      </c>
      <c r="K40" s="50">
        <f>K39/H39*100</f>
        <v>100.4</v>
      </c>
      <c r="L40" s="50">
        <f>L39/H39*100</f>
        <v>100.8</v>
      </c>
      <c r="M40" s="50">
        <f>M39/K39*100</f>
        <v>100.49999999999999</v>
      </c>
      <c r="N40" s="50">
        <f>N39/L39*100</f>
        <v>100.70000000000002</v>
      </c>
      <c r="O40" s="50">
        <f t="shared" ref="O40:P40" si="46">O39/M39*100</f>
        <v>100.6</v>
      </c>
      <c r="P40" s="50">
        <f t="shared" si="46"/>
        <v>101</v>
      </c>
    </row>
    <row r="41" spans="1:16" ht="38.25" x14ac:dyDescent="0.2">
      <c r="A41" s="74" t="s">
        <v>49</v>
      </c>
      <c r="B41" s="49" t="s">
        <v>51</v>
      </c>
      <c r="C41" s="73">
        <v>0</v>
      </c>
      <c r="D41" s="73">
        <v>0</v>
      </c>
      <c r="E41" s="73">
        <v>0</v>
      </c>
      <c r="F41" s="73">
        <v>0</v>
      </c>
      <c r="G41" s="73">
        <v>0</v>
      </c>
      <c r="H41" s="73">
        <v>0</v>
      </c>
      <c r="I41" s="73">
        <v>0</v>
      </c>
      <c r="J41" s="73">
        <v>0</v>
      </c>
      <c r="K41" s="73">
        <v>0</v>
      </c>
      <c r="L41" s="73">
        <v>0</v>
      </c>
      <c r="M41" s="73">
        <v>0</v>
      </c>
      <c r="N41" s="73">
        <v>0</v>
      </c>
      <c r="O41" s="73">
        <v>0</v>
      </c>
      <c r="P41" s="73">
        <v>0</v>
      </c>
    </row>
    <row r="42" spans="1:16" x14ac:dyDescent="0.2">
      <c r="A42" s="48" t="s">
        <v>10</v>
      </c>
      <c r="B42" s="49" t="s">
        <v>1</v>
      </c>
      <c r="C42" s="50">
        <v>0</v>
      </c>
      <c r="D42" s="50">
        <v>0</v>
      </c>
      <c r="E42" s="50">
        <v>0</v>
      </c>
      <c r="F42" s="50">
        <v>0</v>
      </c>
      <c r="G42" s="50">
        <v>0</v>
      </c>
      <c r="H42" s="50">
        <v>0</v>
      </c>
      <c r="I42" s="50">
        <v>0</v>
      </c>
      <c r="J42" s="50">
        <v>0</v>
      </c>
      <c r="K42" s="50">
        <v>0</v>
      </c>
      <c r="L42" s="50">
        <v>0</v>
      </c>
      <c r="M42" s="50">
        <v>0</v>
      </c>
      <c r="N42" s="50">
        <v>0</v>
      </c>
      <c r="O42" s="50">
        <v>0</v>
      </c>
      <c r="P42" s="50">
        <v>0</v>
      </c>
    </row>
    <row r="43" spans="1:16" x14ac:dyDescent="0.2">
      <c r="A43" s="74" t="s">
        <v>48</v>
      </c>
      <c r="B43" s="49" t="s">
        <v>51</v>
      </c>
      <c r="C43" s="73">
        <v>10</v>
      </c>
      <c r="D43" s="73">
        <v>6</v>
      </c>
      <c r="E43" s="73">
        <v>2</v>
      </c>
      <c r="F43" s="73">
        <v>5</v>
      </c>
      <c r="G43" s="73">
        <v>5</v>
      </c>
      <c r="H43" s="73">
        <v>2</v>
      </c>
      <c r="I43" s="73">
        <v>170</v>
      </c>
      <c r="J43" s="73">
        <v>171</v>
      </c>
      <c r="K43" s="73">
        <f>H43*100.4%</f>
        <v>2.008</v>
      </c>
      <c r="L43" s="73">
        <f>H43*100.8%</f>
        <v>2.016</v>
      </c>
      <c r="M43" s="73">
        <f>K43*100.5%</f>
        <v>2.0180399999999996</v>
      </c>
      <c r="N43" s="73">
        <f>L43*100.7%</f>
        <v>2.0301120000000004</v>
      </c>
      <c r="O43" s="73">
        <f>M43*100.6%</f>
        <v>2.0301482399999995</v>
      </c>
      <c r="P43" s="73">
        <f>N43*101%</f>
        <v>2.0504131200000004</v>
      </c>
    </row>
    <row r="44" spans="1:16" x14ac:dyDescent="0.2">
      <c r="A44" s="48" t="s">
        <v>10</v>
      </c>
      <c r="B44" s="49" t="s">
        <v>1</v>
      </c>
      <c r="C44" s="50">
        <v>100</v>
      </c>
      <c r="D44" s="50">
        <f>D43/C43*100</f>
        <v>60</v>
      </c>
      <c r="E44" s="50">
        <f t="shared" ref="E44" si="47">E43/D43*100</f>
        <v>33.333333333333329</v>
      </c>
      <c r="F44" s="50">
        <f>F43/E43*100</f>
        <v>250</v>
      </c>
      <c r="G44" s="50">
        <f>G43/F43*100</f>
        <v>100</v>
      </c>
      <c r="H44" s="50">
        <f>H43/G43*100</f>
        <v>40</v>
      </c>
      <c r="I44" s="50">
        <f>H43/G43*100</f>
        <v>40</v>
      </c>
      <c r="J44" s="50">
        <f>H43/G43*100</f>
        <v>40</v>
      </c>
      <c r="K44" s="50">
        <f>K43/H43*100</f>
        <v>100.4</v>
      </c>
      <c r="L44" s="50">
        <f>L43/H43*100</f>
        <v>100.8</v>
      </c>
      <c r="M44" s="50">
        <f>M43/K43*100</f>
        <v>100.49999999999999</v>
      </c>
      <c r="N44" s="50">
        <f>N43/L43*100</f>
        <v>100.70000000000002</v>
      </c>
      <c r="O44" s="50">
        <f t="shared" ref="O44:P44" si="48">O43/M43*100</f>
        <v>100.6</v>
      </c>
      <c r="P44" s="50">
        <f t="shared" si="48"/>
        <v>101</v>
      </c>
    </row>
    <row r="45" spans="1:16" ht="27" x14ac:dyDescent="0.2">
      <c r="A45" s="78" t="s">
        <v>14</v>
      </c>
      <c r="B45" s="49" t="s">
        <v>51</v>
      </c>
      <c r="C45" s="73">
        <f>C47+C49</f>
        <v>108</v>
      </c>
      <c r="D45" s="73">
        <f t="shared" ref="D45:P45" si="49">D47+D49</f>
        <v>116</v>
      </c>
      <c r="E45" s="73">
        <f>E47+E49</f>
        <v>116</v>
      </c>
      <c r="F45" s="73">
        <f t="shared" si="49"/>
        <v>139</v>
      </c>
      <c r="G45" s="73">
        <f t="shared" si="49"/>
        <v>164</v>
      </c>
      <c r="H45" s="73">
        <f t="shared" si="49"/>
        <v>156.80000000000001</v>
      </c>
      <c r="I45" s="73">
        <f>H47+H49</f>
        <v>156.80000000000001</v>
      </c>
      <c r="J45" s="73">
        <f>H47+H49</f>
        <v>156.80000000000001</v>
      </c>
      <c r="K45" s="73">
        <f t="shared" si="49"/>
        <v>157.42720000000003</v>
      </c>
      <c r="L45" s="73">
        <f t="shared" si="49"/>
        <v>158.05439999999999</v>
      </c>
      <c r="M45" s="73">
        <f t="shared" si="49"/>
        <v>158.214336</v>
      </c>
      <c r="N45" s="73">
        <f t="shared" si="49"/>
        <v>159.1607808</v>
      </c>
      <c r="O45" s="73">
        <f t="shared" si="49"/>
        <v>159.16362201600001</v>
      </c>
      <c r="P45" s="73">
        <f t="shared" si="49"/>
        <v>160.75238860799999</v>
      </c>
    </row>
    <row r="46" spans="1:16" x14ac:dyDescent="0.2">
      <c r="A46" s="48" t="s">
        <v>10</v>
      </c>
      <c r="B46" s="49" t="s">
        <v>1</v>
      </c>
      <c r="C46" s="50">
        <v>80</v>
      </c>
      <c r="D46" s="50">
        <f>D45/C45*100</f>
        <v>107.40740740740742</v>
      </c>
      <c r="E46" s="50">
        <f t="shared" ref="E46" si="50">E45/D45*100</f>
        <v>100</v>
      </c>
      <c r="F46" s="50">
        <f>F45/E45*100</f>
        <v>119.82758620689656</v>
      </c>
      <c r="G46" s="50">
        <f>G45/F45*100</f>
        <v>117.98561151079137</v>
      </c>
      <c r="H46" s="50">
        <f>H45/G45*100</f>
        <v>95.609756097560989</v>
      </c>
      <c r="I46" s="50">
        <f>H45/G45*100</f>
        <v>95.609756097560989</v>
      </c>
      <c r="J46" s="50">
        <f>H45/G45*100</f>
        <v>95.609756097560989</v>
      </c>
      <c r="K46" s="50">
        <f>K45/H45*100</f>
        <v>100.4</v>
      </c>
      <c r="L46" s="50">
        <f>L45/H45*100</f>
        <v>100.79999999999998</v>
      </c>
      <c r="M46" s="50">
        <f>M45/K45*100</f>
        <v>100.49999999999999</v>
      </c>
      <c r="N46" s="50">
        <f>N45/L45*100</f>
        <v>100.70000000000002</v>
      </c>
      <c r="O46" s="50">
        <f t="shared" ref="O46:P46" si="51">O45/M45*100</f>
        <v>100.6</v>
      </c>
      <c r="P46" s="50">
        <f t="shared" si="51"/>
        <v>101</v>
      </c>
    </row>
    <row r="47" spans="1:16" ht="38.25" x14ac:dyDescent="0.2">
      <c r="A47" s="74" t="s">
        <v>49</v>
      </c>
      <c r="B47" s="49" t="s">
        <v>51</v>
      </c>
      <c r="C47" s="73">
        <v>1</v>
      </c>
      <c r="D47" s="73">
        <v>1</v>
      </c>
      <c r="E47" s="73">
        <v>1</v>
      </c>
      <c r="F47" s="73">
        <v>1</v>
      </c>
      <c r="G47" s="73">
        <v>1</v>
      </c>
      <c r="H47" s="73">
        <v>0</v>
      </c>
      <c r="I47" s="73">
        <v>0</v>
      </c>
      <c r="J47" s="73">
        <v>0</v>
      </c>
      <c r="K47" s="73">
        <f>H47*100.4%</f>
        <v>0</v>
      </c>
      <c r="L47" s="73">
        <f>H47*100.8%</f>
        <v>0</v>
      </c>
      <c r="M47" s="73">
        <f>K47*100.5%</f>
        <v>0</v>
      </c>
      <c r="N47" s="73">
        <f>L47*100.7%</f>
        <v>0</v>
      </c>
      <c r="O47" s="73">
        <f>M47*100.6%</f>
        <v>0</v>
      </c>
      <c r="P47" s="73">
        <f>N47*101%</f>
        <v>0</v>
      </c>
    </row>
    <row r="48" spans="1:16" x14ac:dyDescent="0.2">
      <c r="A48" s="48" t="s">
        <v>10</v>
      </c>
      <c r="B48" s="49" t="s">
        <v>1</v>
      </c>
      <c r="C48" s="50">
        <v>3.8</v>
      </c>
      <c r="D48" s="50">
        <f>D47/C47*100</f>
        <v>100</v>
      </c>
      <c r="E48" s="50">
        <f t="shared" ref="E48" si="52">E47/D47*100</f>
        <v>100</v>
      </c>
      <c r="F48" s="50">
        <f>F47/E47*100</f>
        <v>100</v>
      </c>
      <c r="G48" s="50">
        <f>G47/F47*100</f>
        <v>100</v>
      </c>
      <c r="H48" s="50">
        <f>H47/G47*100</f>
        <v>0</v>
      </c>
      <c r="I48" s="50">
        <v>0</v>
      </c>
      <c r="J48" s="50">
        <v>0</v>
      </c>
      <c r="K48" s="50">
        <v>0</v>
      </c>
      <c r="L48" s="50">
        <v>0</v>
      </c>
      <c r="M48" s="50">
        <v>0</v>
      </c>
      <c r="N48" s="50">
        <v>0</v>
      </c>
      <c r="O48" s="50">
        <v>0</v>
      </c>
      <c r="P48" s="50">
        <v>0</v>
      </c>
    </row>
    <row r="49" spans="1:436" x14ac:dyDescent="0.2">
      <c r="A49" s="74" t="s">
        <v>48</v>
      </c>
      <c r="B49" s="49" t="s">
        <v>51</v>
      </c>
      <c r="C49" s="50">
        <f>C51+C52+C53</f>
        <v>107</v>
      </c>
      <c r="D49" s="50">
        <f>D51+D52+D53</f>
        <v>115</v>
      </c>
      <c r="E49" s="73">
        <f>SUM(E51:E53)</f>
        <v>115</v>
      </c>
      <c r="F49" s="73">
        <f>SUM(F51:F53)</f>
        <v>138</v>
      </c>
      <c r="G49" s="73">
        <f>SUM(G51:G53)</f>
        <v>163</v>
      </c>
      <c r="H49" s="73">
        <f>SUM(H51:H53)</f>
        <v>156.80000000000001</v>
      </c>
      <c r="I49" s="73">
        <f>SUM(H51:H53)</f>
        <v>156.80000000000001</v>
      </c>
      <c r="J49" s="73">
        <f>SUM(H51:H53)</f>
        <v>156.80000000000001</v>
      </c>
      <c r="K49" s="73">
        <f>SUM(K51:K53)</f>
        <v>157.42720000000003</v>
      </c>
      <c r="L49" s="73">
        <f t="shared" ref="L49:P49" si="53">SUM(L51:L53)</f>
        <v>158.05439999999999</v>
      </c>
      <c r="M49" s="73">
        <f t="shared" si="53"/>
        <v>158.214336</v>
      </c>
      <c r="N49" s="73">
        <f t="shared" si="53"/>
        <v>159.1607808</v>
      </c>
      <c r="O49" s="73">
        <f t="shared" si="53"/>
        <v>159.16362201600001</v>
      </c>
      <c r="P49" s="73">
        <f t="shared" si="53"/>
        <v>160.75238860799999</v>
      </c>
    </row>
    <row r="50" spans="1:436" x14ac:dyDescent="0.2">
      <c r="A50" s="48" t="s">
        <v>10</v>
      </c>
      <c r="B50" s="49" t="s">
        <v>1</v>
      </c>
      <c r="C50" s="50">
        <v>98.2</v>
      </c>
      <c r="D50" s="50">
        <f>D49/C49*100</f>
        <v>107.4766355140187</v>
      </c>
      <c r="E50" s="50">
        <f t="shared" ref="E50" si="54">E49/D49*100</f>
        <v>100</v>
      </c>
      <c r="F50" s="50">
        <f>F49/E49*100</f>
        <v>120</v>
      </c>
      <c r="G50" s="50">
        <f>G49/F49*100</f>
        <v>118.1159420289855</v>
      </c>
      <c r="H50" s="50">
        <f>H49/G49*100</f>
        <v>96.196319018404921</v>
      </c>
      <c r="I50" s="50">
        <f>H49/G49*100</f>
        <v>96.196319018404921</v>
      </c>
      <c r="J50" s="50">
        <f>H49/G49*100</f>
        <v>96.196319018404921</v>
      </c>
      <c r="K50" s="50">
        <f>K49/H49*100</f>
        <v>100.4</v>
      </c>
      <c r="L50" s="50">
        <f>L49/H49*100</f>
        <v>100.79999999999998</v>
      </c>
      <c r="M50" s="50">
        <f>M49/K49*100</f>
        <v>100.49999999999999</v>
      </c>
      <c r="N50" s="50">
        <f>N49/L49*100</f>
        <v>100.70000000000002</v>
      </c>
      <c r="O50" s="50">
        <f t="shared" ref="O50:P50" si="55">O49/M49*100</f>
        <v>100.6</v>
      </c>
      <c r="P50" s="50">
        <f t="shared" si="55"/>
        <v>101</v>
      </c>
    </row>
    <row r="51" spans="1:436" ht="25.5" x14ac:dyDescent="0.2">
      <c r="A51" s="79" t="s">
        <v>146</v>
      </c>
      <c r="B51" s="49" t="s">
        <v>51</v>
      </c>
      <c r="C51" s="50"/>
      <c r="D51" s="50"/>
      <c r="E51" s="73">
        <v>9</v>
      </c>
      <c r="F51" s="73">
        <v>9</v>
      </c>
      <c r="G51" s="73">
        <v>13</v>
      </c>
      <c r="H51" s="73">
        <v>11.8</v>
      </c>
      <c r="I51" s="73">
        <v>170</v>
      </c>
      <c r="J51" s="73">
        <v>171</v>
      </c>
      <c r="K51" s="73">
        <f>H51*100.4%</f>
        <v>11.847200000000001</v>
      </c>
      <c r="L51" s="73">
        <f>H51*100.8%</f>
        <v>11.894400000000001</v>
      </c>
      <c r="M51" s="73">
        <f>K51*100.5%</f>
        <v>11.906435999999999</v>
      </c>
      <c r="N51" s="73">
        <f>L51*100.7%</f>
        <v>11.977660800000002</v>
      </c>
      <c r="O51" s="73">
        <f>M51*100.6%</f>
        <v>11.977874615999999</v>
      </c>
      <c r="P51" s="73">
        <f>N51*101%</f>
        <v>12.097437408000003</v>
      </c>
    </row>
    <row r="52" spans="1:436" x14ac:dyDescent="0.2">
      <c r="A52" s="79" t="s">
        <v>156</v>
      </c>
      <c r="B52" s="49" t="s">
        <v>51</v>
      </c>
      <c r="C52" s="73">
        <v>11</v>
      </c>
      <c r="D52" s="73">
        <v>42</v>
      </c>
      <c r="E52" s="73">
        <v>106</v>
      </c>
      <c r="F52" s="73">
        <v>129</v>
      </c>
      <c r="G52" s="73">
        <v>150</v>
      </c>
      <c r="H52" s="73">
        <v>145</v>
      </c>
      <c r="I52" s="73">
        <v>170</v>
      </c>
      <c r="J52" s="73">
        <v>171</v>
      </c>
      <c r="K52" s="73">
        <f>H52*100.4%</f>
        <v>145.58000000000001</v>
      </c>
      <c r="L52" s="73">
        <f>H52*100.8%</f>
        <v>146.16</v>
      </c>
      <c r="M52" s="73">
        <f>K52*100.5%</f>
        <v>146.30789999999999</v>
      </c>
      <c r="N52" s="73">
        <f>L52*100.7%</f>
        <v>147.18312</v>
      </c>
      <c r="O52" s="73">
        <f>M52*100.6%</f>
        <v>147.1857474</v>
      </c>
      <c r="P52" s="73">
        <f>N52*101%</f>
        <v>148.6549512</v>
      </c>
    </row>
    <row r="53" spans="1:436" hidden="1" x14ac:dyDescent="0.2">
      <c r="A53" s="70" t="s">
        <v>47</v>
      </c>
      <c r="B53" s="49" t="s">
        <v>51</v>
      </c>
      <c r="C53" s="73">
        <v>96</v>
      </c>
      <c r="D53" s="73">
        <v>73</v>
      </c>
      <c r="E53" s="73"/>
      <c r="F53" s="73"/>
      <c r="G53" s="73"/>
      <c r="H53" s="73"/>
      <c r="I53" s="73"/>
      <c r="J53" s="73"/>
      <c r="K53" s="73"/>
      <c r="L53" s="73"/>
      <c r="M53" s="73"/>
      <c r="N53" s="73"/>
      <c r="O53" s="73"/>
      <c r="P53" s="73"/>
    </row>
    <row r="54" spans="1:436" ht="25.5" x14ac:dyDescent="0.2">
      <c r="A54" s="60" t="s">
        <v>61</v>
      </c>
      <c r="B54" s="49" t="s">
        <v>51</v>
      </c>
      <c r="C54" s="73">
        <f>C56+C58</f>
        <v>4646</v>
      </c>
      <c r="D54" s="73">
        <f t="shared" ref="D54" si="56">D56+D58</f>
        <v>4677</v>
      </c>
      <c r="E54" s="73">
        <f>E56+E58</f>
        <v>4534</v>
      </c>
      <c r="F54" s="73">
        <f t="shared" ref="F54:P54" si="57">F56+F58</f>
        <v>4650</v>
      </c>
      <c r="G54" s="73">
        <f t="shared" si="57"/>
        <v>4798.09</v>
      </c>
      <c r="H54" s="73">
        <f t="shared" si="57"/>
        <v>4757.6949999999997</v>
      </c>
      <c r="I54" s="73">
        <f>H56+H58</f>
        <v>4757.6949999999997</v>
      </c>
      <c r="J54" s="73">
        <f>H56+H58</f>
        <v>4757.6949999999997</v>
      </c>
      <c r="K54" s="73">
        <f t="shared" si="57"/>
        <v>4781.3457799999987</v>
      </c>
      <c r="L54" s="73">
        <f t="shared" si="57"/>
        <v>4799.9965600000005</v>
      </c>
      <c r="M54" s="73">
        <f t="shared" si="57"/>
        <v>4809.7525088999992</v>
      </c>
      <c r="N54" s="73">
        <f t="shared" si="57"/>
        <v>4837.8965359200001</v>
      </c>
      <c r="O54" s="73">
        <f t="shared" si="57"/>
        <v>4845.5188343133996</v>
      </c>
      <c r="P54" s="73">
        <f t="shared" si="57"/>
        <v>4891.7804649591999</v>
      </c>
    </row>
    <row r="55" spans="1:436" x14ac:dyDescent="0.2">
      <c r="A55" s="48" t="s">
        <v>10</v>
      </c>
      <c r="B55" s="49" t="s">
        <v>1</v>
      </c>
      <c r="C55" s="50">
        <v>98.3</v>
      </c>
      <c r="D55" s="50">
        <f>D54/C54*100</f>
        <v>100.6672406371072</v>
      </c>
      <c r="E55" s="50">
        <f t="shared" ref="E55" si="58">E54/D54*100</f>
        <v>96.942484498610213</v>
      </c>
      <c r="F55" s="50">
        <f>F54/E54*100</f>
        <v>102.55844728716366</v>
      </c>
      <c r="G55" s="50">
        <f>G54/F54*100</f>
        <v>103.1847311827957</v>
      </c>
      <c r="H55" s="50">
        <f>H54/G54*100</f>
        <v>99.158102494951109</v>
      </c>
      <c r="I55" s="50">
        <f>H54/G54*100</f>
        <v>99.158102494951109</v>
      </c>
      <c r="J55" s="50">
        <f>H54/G54*100</f>
        <v>99.158102494951109</v>
      </c>
      <c r="K55" s="50">
        <f>K54/H54*100</f>
        <v>100.49710584642351</v>
      </c>
      <c r="L55" s="50">
        <f>L54/H54*100</f>
        <v>100.8891187854623</v>
      </c>
      <c r="M55" s="50">
        <f>M54/K54*100</f>
        <v>100.59411576169252</v>
      </c>
      <c r="N55" s="50">
        <f>N54/L54*100</f>
        <v>100.78958339753477</v>
      </c>
      <c r="O55" s="50">
        <f t="shared" ref="O55:P55" si="59">O54/M54*100</f>
        <v>100.74362091078946</v>
      </c>
      <c r="P55" s="50">
        <f t="shared" si="59"/>
        <v>101.11378837143636</v>
      </c>
    </row>
    <row r="56" spans="1:436" s="2" customFormat="1" x14ac:dyDescent="0.2">
      <c r="A56" s="74" t="s">
        <v>8</v>
      </c>
      <c r="B56" s="49" t="s">
        <v>51</v>
      </c>
      <c r="C56" s="73">
        <f t="shared" ref="C56:P56" si="60">C62+C72+C85+C92+C98+C104+C112+C122+C130+C136+C142+C150+C156+C163+C169+C175+C181+C191+C203+C211+C218</f>
        <v>3274</v>
      </c>
      <c r="D56" s="73">
        <f t="shared" si="60"/>
        <v>3180</v>
      </c>
      <c r="E56" s="73">
        <f t="shared" si="60"/>
        <v>3035</v>
      </c>
      <c r="F56" s="73">
        <f t="shared" si="60"/>
        <v>3140</v>
      </c>
      <c r="G56" s="73">
        <f>G62+G72+G85+G92+G98+G104+G112+G122+G130+G136+G142+G150+G156+G163+G169+G175+G181+G191+G203+G211+G218</f>
        <v>3491.29</v>
      </c>
      <c r="H56" s="73">
        <f>H62+H72+H85+H92+H98+H104+H112+H122+H130+H136+H142+H150+H156+H163+H169+H175+H181+H191+H203+H211+H218</f>
        <v>3481.7240000000002</v>
      </c>
      <c r="I56" s="73">
        <f>H62+H72+H85+H92+H98+H104+H112+H122+H130+H136+H142+H150+H156+H163+H169+H175+H181+H191+H203+H211+H218</f>
        <v>3481.7240000000002</v>
      </c>
      <c r="J56" s="73">
        <f>H62+H72+H85+H92+H98+H104+H112+H122+H130+H136+H142+H150+H156+H163+H169+H175+H181+H191+H203+H211+H218</f>
        <v>3481.7240000000002</v>
      </c>
      <c r="K56" s="73">
        <f t="shared" si="60"/>
        <v>3500.2708959999991</v>
      </c>
      <c r="L56" s="73">
        <f t="shared" si="60"/>
        <v>3513.8177920000003</v>
      </c>
      <c r="M56" s="73">
        <f t="shared" si="60"/>
        <v>3522.272250479999</v>
      </c>
      <c r="N56" s="73">
        <f t="shared" si="60"/>
        <v>3542.7145165440002</v>
      </c>
      <c r="O56" s="73">
        <f t="shared" si="60"/>
        <v>3550.3136943428799</v>
      </c>
      <c r="P56" s="73">
        <f t="shared" si="60"/>
        <v>3583.6466253894396</v>
      </c>
      <c r="Q56" s="46"/>
      <c r="R56" s="46"/>
      <c r="S56" s="46"/>
      <c r="T56" s="46"/>
      <c r="U56" s="46"/>
      <c r="V56" s="46"/>
      <c r="W56" s="46"/>
      <c r="X56" s="46"/>
      <c r="Y56" s="46"/>
      <c r="Z56" s="46"/>
      <c r="AA56" s="46"/>
      <c r="AB56" s="46"/>
      <c r="AC56" s="46"/>
      <c r="AD56" s="46"/>
      <c r="AE56" s="46"/>
      <c r="AF56" s="46"/>
      <c r="AG56" s="46"/>
      <c r="AH56" s="46"/>
      <c r="AI56" s="46"/>
      <c r="AJ56" s="46"/>
      <c r="AK56" s="46"/>
      <c r="AL56" s="46"/>
      <c r="AM56" s="46"/>
      <c r="AN56" s="46"/>
      <c r="AO56" s="46"/>
      <c r="AP56" s="46"/>
      <c r="AQ56" s="46"/>
      <c r="AR56" s="46"/>
      <c r="AS56" s="46"/>
      <c r="AT56" s="46"/>
      <c r="AU56" s="46"/>
      <c r="AV56" s="46"/>
      <c r="AW56" s="46"/>
      <c r="AX56" s="46"/>
      <c r="AY56" s="46"/>
      <c r="AZ56" s="46"/>
      <c r="BA56" s="46"/>
      <c r="BB56" s="46"/>
      <c r="BC56" s="46"/>
      <c r="BD56" s="46"/>
      <c r="BE56" s="46"/>
      <c r="BF56" s="46"/>
      <c r="BG56" s="46"/>
      <c r="BH56" s="46"/>
      <c r="BI56" s="46"/>
      <c r="BJ56" s="46"/>
      <c r="BK56" s="46"/>
      <c r="BL56" s="46"/>
      <c r="BM56" s="46"/>
      <c r="BN56" s="46"/>
      <c r="BO56" s="46"/>
      <c r="BP56" s="46"/>
      <c r="BQ56" s="46"/>
      <c r="BR56" s="46"/>
      <c r="BS56" s="46"/>
      <c r="BT56" s="46"/>
      <c r="BU56" s="46"/>
      <c r="BV56" s="46"/>
      <c r="BW56" s="46"/>
      <c r="BX56" s="46"/>
      <c r="BY56" s="46"/>
      <c r="BZ56" s="46"/>
      <c r="CA56" s="46"/>
      <c r="CB56" s="46"/>
      <c r="CC56" s="46"/>
      <c r="CD56" s="46"/>
      <c r="CE56" s="46"/>
      <c r="CF56" s="46"/>
      <c r="CG56" s="46"/>
      <c r="CH56" s="46"/>
      <c r="CI56" s="46"/>
      <c r="CJ56" s="46"/>
      <c r="CK56" s="46"/>
      <c r="CL56" s="46"/>
      <c r="CM56" s="46"/>
      <c r="CN56" s="46"/>
      <c r="CO56" s="46"/>
      <c r="CP56" s="46"/>
      <c r="CQ56" s="46"/>
      <c r="CR56" s="46"/>
      <c r="CS56" s="46"/>
      <c r="CT56" s="46"/>
      <c r="CU56" s="46"/>
      <c r="CV56" s="46"/>
      <c r="CW56" s="46"/>
      <c r="CX56" s="46"/>
      <c r="CY56" s="46"/>
      <c r="CZ56" s="46"/>
      <c r="DA56" s="46"/>
      <c r="DB56" s="46"/>
      <c r="DC56" s="46"/>
      <c r="DD56" s="46"/>
      <c r="DE56" s="46"/>
      <c r="DF56" s="46"/>
      <c r="DG56" s="46"/>
      <c r="DH56" s="46"/>
      <c r="DI56" s="46"/>
      <c r="DJ56" s="46"/>
      <c r="DK56" s="46"/>
      <c r="DL56" s="46"/>
      <c r="DM56" s="46"/>
      <c r="DN56" s="46"/>
      <c r="DO56" s="46"/>
      <c r="DP56" s="46"/>
      <c r="DQ56" s="46"/>
      <c r="DR56" s="46"/>
      <c r="DS56" s="46"/>
      <c r="DT56" s="46"/>
      <c r="DU56" s="46"/>
      <c r="DV56" s="46"/>
      <c r="DW56" s="46"/>
      <c r="DX56" s="46"/>
      <c r="DY56" s="46"/>
      <c r="DZ56" s="46"/>
      <c r="EA56" s="46"/>
      <c r="EB56" s="46"/>
      <c r="EC56" s="46"/>
      <c r="ED56" s="46"/>
      <c r="EE56" s="46"/>
      <c r="EF56" s="46"/>
      <c r="EG56" s="46"/>
      <c r="EH56" s="46"/>
      <c r="EI56" s="46"/>
      <c r="EJ56" s="46"/>
      <c r="EK56" s="46"/>
      <c r="EL56" s="46"/>
      <c r="EM56" s="46"/>
      <c r="EN56" s="46"/>
      <c r="EO56" s="46"/>
      <c r="EP56" s="46"/>
      <c r="EQ56" s="46"/>
      <c r="ER56" s="46"/>
      <c r="ES56" s="46"/>
      <c r="ET56" s="46"/>
      <c r="EU56" s="46"/>
      <c r="EV56" s="46"/>
      <c r="EW56" s="46"/>
      <c r="EX56" s="46"/>
      <c r="EY56" s="46"/>
      <c r="EZ56" s="46"/>
      <c r="FA56" s="46"/>
      <c r="FB56" s="46"/>
      <c r="FC56" s="46"/>
      <c r="FD56" s="46"/>
      <c r="FE56" s="46"/>
      <c r="FF56" s="46"/>
      <c r="FG56" s="46"/>
      <c r="FH56" s="46"/>
      <c r="FI56" s="46"/>
      <c r="FJ56" s="46"/>
      <c r="FK56" s="46"/>
      <c r="FL56" s="46"/>
      <c r="FM56" s="46"/>
      <c r="FN56" s="46"/>
      <c r="FO56" s="46"/>
      <c r="FP56" s="46"/>
      <c r="FQ56" s="46"/>
      <c r="FR56" s="46"/>
      <c r="FS56" s="46"/>
      <c r="FT56" s="46"/>
      <c r="FU56" s="46"/>
      <c r="FV56" s="46"/>
      <c r="FW56" s="46"/>
      <c r="FX56" s="46"/>
      <c r="FY56" s="46"/>
      <c r="FZ56" s="46"/>
      <c r="GA56" s="46"/>
      <c r="GB56" s="46"/>
      <c r="GC56" s="46"/>
      <c r="GD56" s="46"/>
      <c r="GE56" s="46"/>
      <c r="GF56" s="46"/>
      <c r="GG56" s="46"/>
      <c r="GH56" s="46"/>
      <c r="GI56" s="46"/>
      <c r="GJ56" s="46"/>
      <c r="GK56" s="46"/>
      <c r="GL56" s="46"/>
      <c r="GM56" s="46"/>
      <c r="GN56" s="46"/>
      <c r="GO56" s="46"/>
      <c r="GP56" s="46"/>
      <c r="GQ56" s="46"/>
      <c r="GR56" s="46"/>
      <c r="GS56" s="46"/>
      <c r="GT56" s="46"/>
      <c r="GU56" s="46"/>
      <c r="GV56" s="46"/>
      <c r="GW56" s="46"/>
      <c r="GX56" s="46"/>
      <c r="GY56" s="46"/>
      <c r="GZ56" s="46"/>
      <c r="HA56" s="46"/>
      <c r="HB56" s="46"/>
      <c r="HC56" s="46"/>
      <c r="HD56" s="46"/>
      <c r="HE56" s="46"/>
      <c r="HF56" s="46"/>
      <c r="HG56" s="46"/>
      <c r="HH56" s="46"/>
      <c r="HI56" s="46"/>
      <c r="HJ56" s="46"/>
      <c r="HK56" s="46"/>
      <c r="HL56" s="46"/>
      <c r="HM56" s="46"/>
      <c r="HN56" s="46"/>
      <c r="HO56" s="46"/>
      <c r="HP56" s="46"/>
      <c r="HQ56" s="46"/>
      <c r="HR56" s="46"/>
      <c r="HS56" s="46"/>
      <c r="HT56" s="46"/>
      <c r="HU56" s="46"/>
      <c r="HV56" s="46"/>
      <c r="HW56" s="46"/>
      <c r="HX56" s="46"/>
      <c r="HY56" s="46"/>
      <c r="HZ56" s="46"/>
      <c r="IA56" s="46"/>
      <c r="IB56" s="46"/>
      <c r="IC56" s="46"/>
      <c r="ID56" s="46"/>
      <c r="IE56" s="46"/>
      <c r="IF56" s="46"/>
      <c r="IG56" s="46"/>
      <c r="IH56" s="46"/>
      <c r="II56" s="46"/>
      <c r="IJ56" s="46"/>
      <c r="IK56" s="46"/>
      <c r="IL56" s="46"/>
      <c r="IM56" s="46"/>
      <c r="IN56" s="46"/>
      <c r="IO56" s="46"/>
      <c r="IP56" s="46"/>
      <c r="IQ56" s="46"/>
      <c r="IR56" s="46"/>
      <c r="IS56" s="46"/>
      <c r="IT56" s="46"/>
      <c r="IU56" s="46"/>
      <c r="IV56" s="46"/>
      <c r="IW56" s="46"/>
      <c r="IX56" s="46"/>
      <c r="IY56" s="46"/>
      <c r="IZ56" s="46"/>
      <c r="JA56" s="46"/>
      <c r="JB56" s="46"/>
      <c r="JC56" s="46"/>
      <c r="JD56" s="46"/>
      <c r="JE56" s="46"/>
      <c r="JF56" s="46"/>
      <c r="JG56" s="46"/>
      <c r="JH56" s="46"/>
      <c r="JI56" s="46"/>
      <c r="JJ56" s="46"/>
      <c r="JK56" s="46"/>
      <c r="JL56" s="46"/>
      <c r="JM56" s="46"/>
      <c r="JN56" s="46"/>
      <c r="JO56" s="46"/>
      <c r="JP56" s="46"/>
      <c r="JQ56" s="46"/>
      <c r="JR56" s="46"/>
      <c r="JS56" s="46"/>
      <c r="JT56" s="46"/>
      <c r="JU56" s="46"/>
      <c r="JV56" s="46"/>
      <c r="JW56" s="46"/>
      <c r="JX56" s="46"/>
      <c r="JY56" s="46"/>
      <c r="JZ56" s="46"/>
      <c r="KA56" s="46"/>
      <c r="KB56" s="46"/>
      <c r="KC56" s="46"/>
      <c r="KD56" s="46"/>
      <c r="KE56" s="46"/>
      <c r="KF56" s="46"/>
      <c r="KG56" s="46"/>
      <c r="KH56" s="46"/>
      <c r="KI56" s="46"/>
      <c r="KJ56" s="46"/>
      <c r="KK56" s="46"/>
      <c r="KL56" s="46"/>
      <c r="KM56" s="46"/>
      <c r="KN56" s="46"/>
      <c r="KO56" s="46"/>
      <c r="KP56" s="46"/>
      <c r="KQ56" s="46"/>
      <c r="KR56" s="46"/>
      <c r="KS56" s="46"/>
      <c r="KT56" s="46"/>
      <c r="KU56" s="46"/>
      <c r="KV56" s="46"/>
      <c r="KW56" s="46"/>
      <c r="KX56" s="46"/>
      <c r="KY56" s="46"/>
      <c r="KZ56" s="46"/>
      <c r="LA56" s="46"/>
      <c r="LB56" s="46"/>
      <c r="LC56" s="46"/>
      <c r="LD56" s="46"/>
      <c r="LE56" s="46"/>
      <c r="LF56" s="46"/>
      <c r="LG56" s="46"/>
      <c r="LH56" s="46"/>
      <c r="LI56" s="46"/>
      <c r="LJ56" s="46"/>
      <c r="LK56" s="46"/>
      <c r="LL56" s="46"/>
      <c r="LM56" s="46"/>
      <c r="LN56" s="46"/>
      <c r="LO56" s="46"/>
      <c r="LP56" s="46"/>
      <c r="LQ56" s="46"/>
      <c r="LR56" s="46"/>
      <c r="LS56" s="46"/>
      <c r="LT56" s="46"/>
      <c r="LU56" s="46"/>
      <c r="LV56" s="46"/>
      <c r="LW56" s="46"/>
      <c r="LX56" s="46"/>
      <c r="LY56" s="46"/>
      <c r="LZ56" s="46"/>
      <c r="MA56" s="46"/>
      <c r="MB56" s="46"/>
      <c r="MC56" s="46"/>
      <c r="MD56" s="46"/>
      <c r="ME56" s="46"/>
      <c r="MF56" s="46"/>
      <c r="MG56" s="46"/>
      <c r="MH56" s="46"/>
      <c r="MI56" s="46"/>
      <c r="MJ56" s="46"/>
      <c r="MK56" s="46"/>
      <c r="ML56" s="46"/>
      <c r="MM56" s="46"/>
      <c r="MN56" s="46"/>
      <c r="MO56" s="46"/>
      <c r="MP56" s="46"/>
      <c r="MQ56" s="46"/>
      <c r="MR56" s="46"/>
      <c r="MS56" s="46"/>
      <c r="MT56" s="46"/>
      <c r="MU56" s="46"/>
      <c r="MV56" s="46"/>
      <c r="MW56" s="46"/>
      <c r="MX56" s="46"/>
      <c r="MY56" s="46"/>
      <c r="MZ56" s="46"/>
      <c r="NA56" s="46"/>
      <c r="NB56" s="46"/>
      <c r="NC56" s="46"/>
      <c r="ND56" s="46"/>
      <c r="NE56" s="46"/>
      <c r="NF56" s="46"/>
      <c r="NG56" s="46"/>
      <c r="NH56" s="46"/>
      <c r="NI56" s="46"/>
      <c r="NJ56" s="46"/>
      <c r="NK56" s="46"/>
      <c r="NL56" s="46"/>
      <c r="NM56" s="46"/>
      <c r="NN56" s="46"/>
      <c r="NO56" s="46"/>
      <c r="NP56" s="46"/>
      <c r="NQ56" s="46"/>
      <c r="NR56" s="46"/>
      <c r="NS56" s="46"/>
      <c r="NT56" s="46"/>
      <c r="NU56" s="46"/>
      <c r="NV56" s="46"/>
      <c r="NW56" s="46"/>
      <c r="NX56" s="46"/>
      <c r="NY56" s="46"/>
      <c r="NZ56" s="46"/>
      <c r="OA56" s="46"/>
      <c r="OB56" s="46"/>
      <c r="OC56" s="46"/>
      <c r="OD56" s="46"/>
      <c r="OE56" s="46"/>
      <c r="OF56" s="46"/>
      <c r="OG56" s="46"/>
      <c r="OH56" s="46"/>
      <c r="OI56" s="46"/>
      <c r="OJ56" s="46"/>
      <c r="OK56" s="46"/>
      <c r="OL56" s="46"/>
      <c r="OM56" s="46"/>
      <c r="ON56" s="46"/>
      <c r="OO56" s="46"/>
      <c r="OP56" s="46"/>
      <c r="OQ56" s="46"/>
      <c r="OR56" s="46"/>
      <c r="OS56" s="46"/>
      <c r="OT56" s="46"/>
      <c r="OU56" s="46"/>
      <c r="OV56" s="46"/>
      <c r="OW56" s="46"/>
      <c r="OX56" s="46"/>
      <c r="OY56" s="46"/>
      <c r="OZ56" s="46"/>
      <c r="PA56" s="46"/>
      <c r="PB56" s="46"/>
      <c r="PC56" s="46"/>
      <c r="PD56" s="46"/>
      <c r="PE56" s="46"/>
      <c r="PF56" s="46"/>
      <c r="PG56" s="46"/>
      <c r="PH56" s="46"/>
      <c r="PI56" s="46"/>
      <c r="PJ56" s="46"/>
      <c r="PK56" s="46"/>
      <c r="PL56" s="46"/>
      <c r="PM56" s="46"/>
      <c r="PN56" s="46"/>
      <c r="PO56" s="46"/>
      <c r="PP56" s="46"/>
      <c r="PQ56" s="46"/>
      <c r="PR56" s="46"/>
      <c r="PS56" s="46"/>
      <c r="PT56" s="46"/>
    </row>
    <row r="57" spans="1:436" x14ac:dyDescent="0.2">
      <c r="A57" s="48" t="s">
        <v>10</v>
      </c>
      <c r="B57" s="49" t="s">
        <v>1</v>
      </c>
      <c r="C57" s="50">
        <v>98</v>
      </c>
      <c r="D57" s="50">
        <f>D56/C56*100</f>
        <v>97.128894318875993</v>
      </c>
      <c r="E57" s="50">
        <f t="shared" ref="E57" si="61">E56/D56*100</f>
        <v>95.440251572327043</v>
      </c>
      <c r="F57" s="50">
        <f>F56/E56*100</f>
        <v>103.45963756177925</v>
      </c>
      <c r="G57" s="50">
        <f>G56/F56*100</f>
        <v>111.18757961783439</v>
      </c>
      <c r="H57" s="50">
        <f>H56/G56*100</f>
        <v>99.726003855308505</v>
      </c>
      <c r="I57" s="50">
        <f>H56/G56*100</f>
        <v>99.726003855308505</v>
      </c>
      <c r="J57" s="50">
        <f>H56/G56*100</f>
        <v>99.726003855308505</v>
      </c>
      <c r="K57" s="50">
        <f>K56/H56*100</f>
        <v>100.53269288432969</v>
      </c>
      <c r="L57" s="50">
        <f>L56/H56*100</f>
        <v>100.92177875098658</v>
      </c>
      <c r="M57" s="50">
        <f>M56/K56*100</f>
        <v>100.62856147805994</v>
      </c>
      <c r="N57" s="50">
        <f>N56/L56*100</f>
        <v>100.82237401750854</v>
      </c>
      <c r="O57" s="50">
        <f t="shared" ref="O57:P57" si="62">O56/M56*100</f>
        <v>100.79611801328132</v>
      </c>
      <c r="P57" s="50">
        <f t="shared" si="62"/>
        <v>101.15538829488777</v>
      </c>
    </row>
    <row r="58" spans="1:436" x14ac:dyDescent="0.2">
      <c r="A58" s="70" t="s">
        <v>9</v>
      </c>
      <c r="B58" s="49" t="s">
        <v>51</v>
      </c>
      <c r="C58" s="73">
        <f>C68+C78+C88+C94+C100+C108+C116+C124+C132+C138+C144+C152+C159+C165+C171+C177+C185+C193+C205+C214+C220</f>
        <v>1372</v>
      </c>
      <c r="D58" s="73">
        <f>D68+D78+D88+D94+D100+D108+D116+D124+D132+D138+D144+D152+D159+D165+D171+D177+D185+D193+D205+D214+D220</f>
        <v>1497</v>
      </c>
      <c r="E58" s="73">
        <f>E68+E78+E88+E94+E100+E108+E116+E124+E132+E138+E144+E152+E159+E165+E171+E177+E185+E193+E205+E214+E220</f>
        <v>1499</v>
      </c>
      <c r="F58" s="73">
        <f t="shared" ref="F58:P58" si="63">F68+F78+F88+F94+F100+F108+F116+F124+F132+F138+F144+F152+F159+F165+F171+F177+F185+F193+F205+F214+F220+F199</f>
        <v>1510</v>
      </c>
      <c r="G58" s="73">
        <f t="shared" si="63"/>
        <v>1306.8</v>
      </c>
      <c r="H58" s="73">
        <f t="shared" si="63"/>
        <v>1275.971</v>
      </c>
      <c r="I58" s="73">
        <f>H68+H78+H88+H94+H100+H108+H116+H124+H132+H138+H144+H152+H159+H165+H171+H177+H185+H193+H205+H214+H220+H199</f>
        <v>1275.971</v>
      </c>
      <c r="J58" s="73">
        <f>H68+H78+H88+H94+H100+H108+H116+H124+H132+H138+H144+H152+H159+H165+H171+H177+H185+H193+H205+H214+H220+H199</f>
        <v>1275.971</v>
      </c>
      <c r="K58" s="73">
        <f t="shared" si="63"/>
        <v>1281.0748839999999</v>
      </c>
      <c r="L58" s="73">
        <f t="shared" si="63"/>
        <v>1286.178768</v>
      </c>
      <c r="M58" s="73">
        <f t="shared" si="63"/>
        <v>1287.4802584199997</v>
      </c>
      <c r="N58" s="73">
        <f t="shared" si="63"/>
        <v>1295.1820193760002</v>
      </c>
      <c r="O58" s="73">
        <f t="shared" si="63"/>
        <v>1295.2051399705199</v>
      </c>
      <c r="P58" s="73">
        <f t="shared" si="63"/>
        <v>1308.1338395697601</v>
      </c>
    </row>
    <row r="59" spans="1:436" x14ac:dyDescent="0.2">
      <c r="A59" s="48" t="s">
        <v>10</v>
      </c>
      <c r="B59" s="49" t="s">
        <v>1</v>
      </c>
      <c r="C59" s="50">
        <v>98.8</v>
      </c>
      <c r="D59" s="50">
        <f>D58/C58*100</f>
        <v>109.11078717201165</v>
      </c>
      <c r="E59" s="50">
        <f t="shared" ref="E59" si="64">E58/D58*100</f>
        <v>100.13360053440215</v>
      </c>
      <c r="F59" s="50">
        <f>F58/E58*100</f>
        <v>100.73382254836558</v>
      </c>
      <c r="G59" s="50">
        <f>G58/F58*100</f>
        <v>86.543046357615893</v>
      </c>
      <c r="H59" s="50">
        <f>H58/G58*100</f>
        <v>97.640878481787581</v>
      </c>
      <c r="I59" s="50">
        <f>H58/G58*100</f>
        <v>97.640878481787581</v>
      </c>
      <c r="J59" s="50">
        <f>H58/G58*100</f>
        <v>97.640878481787581</v>
      </c>
      <c r="K59" s="50">
        <f>K58/H58*100</f>
        <v>100.4</v>
      </c>
      <c r="L59" s="50">
        <f>L58/H58*100</f>
        <v>100.8</v>
      </c>
      <c r="M59" s="50">
        <f>M58/K58*100</f>
        <v>100.49999999999999</v>
      </c>
      <c r="N59" s="50">
        <f>N58/L58*100</f>
        <v>100.70000000000002</v>
      </c>
      <c r="O59" s="50">
        <f t="shared" ref="O59:P59" si="65">O58/M58*100</f>
        <v>100.60000000000002</v>
      </c>
      <c r="P59" s="50">
        <f t="shared" si="65"/>
        <v>101</v>
      </c>
    </row>
    <row r="60" spans="1:436" s="2" customFormat="1" ht="13.5" x14ac:dyDescent="0.2">
      <c r="A60" s="78" t="s">
        <v>15</v>
      </c>
      <c r="B60" s="49" t="s">
        <v>51</v>
      </c>
      <c r="C60" s="73">
        <f t="shared" ref="C60:M60" si="66">C62+C68</f>
        <v>802</v>
      </c>
      <c r="D60" s="73">
        <f t="shared" si="66"/>
        <v>841</v>
      </c>
      <c r="E60" s="73">
        <f t="shared" si="66"/>
        <v>804</v>
      </c>
      <c r="F60" s="73">
        <f t="shared" si="66"/>
        <v>790</v>
      </c>
      <c r="G60" s="73">
        <f t="shared" si="66"/>
        <v>858</v>
      </c>
      <c r="H60" s="73">
        <f t="shared" si="66"/>
        <v>873</v>
      </c>
      <c r="I60" s="73">
        <f>H62+H68</f>
        <v>873</v>
      </c>
      <c r="J60" s="73">
        <f>H62+H68</f>
        <v>873</v>
      </c>
      <c r="K60" s="73">
        <f t="shared" si="66"/>
        <v>876.49199999999996</v>
      </c>
      <c r="L60" s="73">
        <f t="shared" si="66"/>
        <v>879.98399999999992</v>
      </c>
      <c r="M60" s="73">
        <f t="shared" si="66"/>
        <v>880.87445999999989</v>
      </c>
      <c r="N60" s="73">
        <f>N62+N68</f>
        <v>886.14388800000006</v>
      </c>
      <c r="O60" s="73">
        <f t="shared" ref="O60:P60" si="67">O62+O68</f>
        <v>886.15970675999984</v>
      </c>
      <c r="P60" s="73">
        <f t="shared" si="67"/>
        <v>895.00532687999998</v>
      </c>
      <c r="Q60" s="46"/>
      <c r="R60" s="46"/>
      <c r="S60" s="46"/>
      <c r="T60" s="46"/>
      <c r="U60" s="46"/>
      <c r="V60" s="46"/>
      <c r="W60" s="46"/>
      <c r="X60" s="46"/>
      <c r="Y60" s="46"/>
      <c r="Z60" s="46"/>
      <c r="AA60" s="46"/>
      <c r="AB60" s="46"/>
      <c r="AC60" s="46"/>
      <c r="AD60" s="46"/>
      <c r="AE60" s="46"/>
      <c r="AF60" s="46"/>
      <c r="AG60" s="46"/>
      <c r="AH60" s="46"/>
      <c r="AI60" s="46"/>
      <c r="AJ60" s="46"/>
      <c r="AK60" s="46"/>
      <c r="AL60" s="46"/>
      <c r="AM60" s="46"/>
      <c r="AN60" s="46"/>
      <c r="AO60" s="46"/>
      <c r="AP60" s="46"/>
      <c r="AQ60" s="46"/>
      <c r="AR60" s="46"/>
      <c r="AS60" s="46"/>
      <c r="AT60" s="46"/>
      <c r="AU60" s="46"/>
      <c r="AV60" s="46"/>
      <c r="AW60" s="46"/>
      <c r="AX60" s="46"/>
      <c r="AY60" s="46"/>
      <c r="AZ60" s="46"/>
      <c r="BA60" s="46"/>
      <c r="BB60" s="46"/>
      <c r="BC60" s="46"/>
      <c r="BD60" s="46"/>
      <c r="BE60" s="46"/>
      <c r="BF60" s="46"/>
      <c r="BG60" s="46"/>
      <c r="BH60" s="46"/>
      <c r="BI60" s="46"/>
      <c r="BJ60" s="46"/>
      <c r="BK60" s="46"/>
      <c r="BL60" s="46"/>
      <c r="BM60" s="46"/>
      <c r="BN60" s="46"/>
      <c r="BO60" s="46"/>
      <c r="BP60" s="46"/>
      <c r="BQ60" s="46"/>
      <c r="BR60" s="46"/>
      <c r="BS60" s="46"/>
      <c r="BT60" s="46"/>
      <c r="BU60" s="46"/>
      <c r="BV60" s="46"/>
      <c r="BW60" s="46"/>
      <c r="BX60" s="46"/>
      <c r="BY60" s="46"/>
      <c r="BZ60" s="46"/>
      <c r="CA60" s="46"/>
      <c r="CB60" s="46"/>
      <c r="CC60" s="46"/>
      <c r="CD60" s="46"/>
      <c r="CE60" s="46"/>
      <c r="CF60" s="46"/>
      <c r="CG60" s="46"/>
      <c r="CH60" s="46"/>
      <c r="CI60" s="46"/>
      <c r="CJ60" s="46"/>
      <c r="CK60" s="46"/>
      <c r="CL60" s="46"/>
      <c r="CM60" s="46"/>
      <c r="CN60" s="46"/>
      <c r="CO60" s="46"/>
      <c r="CP60" s="46"/>
      <c r="CQ60" s="46"/>
      <c r="CR60" s="46"/>
      <c r="CS60" s="46"/>
      <c r="CT60" s="46"/>
      <c r="CU60" s="46"/>
      <c r="CV60" s="46"/>
      <c r="CW60" s="46"/>
      <c r="CX60" s="46"/>
      <c r="CY60" s="46"/>
      <c r="CZ60" s="46"/>
      <c r="DA60" s="46"/>
      <c r="DB60" s="46"/>
      <c r="DC60" s="46"/>
      <c r="DD60" s="46"/>
      <c r="DE60" s="46"/>
      <c r="DF60" s="46"/>
      <c r="DG60" s="46"/>
      <c r="DH60" s="46"/>
      <c r="DI60" s="46"/>
      <c r="DJ60" s="46"/>
      <c r="DK60" s="46"/>
      <c r="DL60" s="46"/>
      <c r="DM60" s="46"/>
      <c r="DN60" s="46"/>
      <c r="DO60" s="46"/>
      <c r="DP60" s="46"/>
      <c r="DQ60" s="46"/>
      <c r="DR60" s="46"/>
      <c r="DS60" s="46"/>
      <c r="DT60" s="46"/>
      <c r="DU60" s="46"/>
      <c r="DV60" s="46"/>
      <c r="DW60" s="46"/>
      <c r="DX60" s="46"/>
      <c r="DY60" s="46"/>
      <c r="DZ60" s="46"/>
      <c r="EA60" s="46"/>
      <c r="EB60" s="46"/>
      <c r="EC60" s="46"/>
      <c r="ED60" s="46"/>
      <c r="EE60" s="46"/>
      <c r="EF60" s="46"/>
      <c r="EG60" s="46"/>
      <c r="EH60" s="46"/>
      <c r="EI60" s="46"/>
      <c r="EJ60" s="46"/>
      <c r="EK60" s="46"/>
      <c r="EL60" s="46"/>
      <c r="EM60" s="46"/>
      <c r="EN60" s="46"/>
      <c r="EO60" s="46"/>
      <c r="EP60" s="46"/>
      <c r="EQ60" s="46"/>
      <c r="ER60" s="46"/>
      <c r="ES60" s="46"/>
      <c r="ET60" s="46"/>
      <c r="EU60" s="46"/>
      <c r="EV60" s="46"/>
      <c r="EW60" s="46"/>
      <c r="EX60" s="46"/>
      <c r="EY60" s="46"/>
      <c r="EZ60" s="46"/>
      <c r="FA60" s="46"/>
      <c r="FB60" s="46"/>
      <c r="FC60" s="46"/>
      <c r="FD60" s="46"/>
      <c r="FE60" s="46"/>
      <c r="FF60" s="46"/>
      <c r="FG60" s="46"/>
      <c r="FH60" s="46"/>
      <c r="FI60" s="46"/>
      <c r="FJ60" s="46"/>
      <c r="FK60" s="46"/>
      <c r="FL60" s="46"/>
      <c r="FM60" s="46"/>
      <c r="FN60" s="46"/>
      <c r="FO60" s="46"/>
      <c r="FP60" s="46"/>
      <c r="FQ60" s="46"/>
      <c r="FR60" s="46"/>
      <c r="FS60" s="46"/>
      <c r="FT60" s="46"/>
      <c r="FU60" s="46"/>
      <c r="FV60" s="46"/>
      <c r="FW60" s="46"/>
      <c r="FX60" s="46"/>
      <c r="FY60" s="46"/>
      <c r="FZ60" s="46"/>
      <c r="GA60" s="46"/>
      <c r="GB60" s="46"/>
      <c r="GC60" s="46"/>
      <c r="GD60" s="46"/>
      <c r="GE60" s="46"/>
      <c r="GF60" s="46"/>
      <c r="GG60" s="46"/>
      <c r="GH60" s="46"/>
      <c r="GI60" s="46"/>
      <c r="GJ60" s="46"/>
      <c r="GK60" s="46"/>
      <c r="GL60" s="46"/>
      <c r="GM60" s="46"/>
      <c r="GN60" s="46"/>
      <c r="GO60" s="46"/>
      <c r="GP60" s="46"/>
      <c r="GQ60" s="46"/>
      <c r="GR60" s="46"/>
      <c r="GS60" s="46"/>
      <c r="GT60" s="46"/>
      <c r="GU60" s="46"/>
      <c r="GV60" s="46"/>
      <c r="GW60" s="46"/>
      <c r="GX60" s="46"/>
      <c r="GY60" s="46"/>
      <c r="GZ60" s="46"/>
      <c r="HA60" s="46"/>
      <c r="HB60" s="46"/>
      <c r="HC60" s="46"/>
      <c r="HD60" s="46"/>
      <c r="HE60" s="46"/>
      <c r="HF60" s="46"/>
      <c r="HG60" s="46"/>
      <c r="HH60" s="46"/>
      <c r="HI60" s="46"/>
      <c r="HJ60" s="46"/>
      <c r="HK60" s="46"/>
      <c r="HL60" s="46"/>
      <c r="HM60" s="46"/>
      <c r="HN60" s="46"/>
      <c r="HO60" s="46"/>
      <c r="HP60" s="46"/>
      <c r="HQ60" s="46"/>
      <c r="HR60" s="46"/>
      <c r="HS60" s="46"/>
      <c r="HT60" s="46"/>
      <c r="HU60" s="46"/>
      <c r="HV60" s="46"/>
      <c r="HW60" s="46"/>
      <c r="HX60" s="46"/>
      <c r="HY60" s="46"/>
      <c r="HZ60" s="46"/>
      <c r="IA60" s="46"/>
      <c r="IB60" s="46"/>
      <c r="IC60" s="46"/>
      <c r="ID60" s="46"/>
      <c r="IE60" s="46"/>
      <c r="IF60" s="46"/>
      <c r="IG60" s="46"/>
      <c r="IH60" s="46"/>
      <c r="II60" s="46"/>
      <c r="IJ60" s="46"/>
      <c r="IK60" s="46"/>
      <c r="IL60" s="46"/>
      <c r="IM60" s="46"/>
      <c r="IN60" s="46"/>
      <c r="IO60" s="46"/>
      <c r="IP60" s="46"/>
      <c r="IQ60" s="46"/>
      <c r="IR60" s="46"/>
      <c r="IS60" s="46"/>
      <c r="IT60" s="46"/>
      <c r="IU60" s="46"/>
      <c r="IV60" s="46"/>
      <c r="IW60" s="46"/>
      <c r="IX60" s="46"/>
      <c r="IY60" s="46"/>
      <c r="IZ60" s="46"/>
      <c r="JA60" s="46"/>
      <c r="JB60" s="46"/>
      <c r="JC60" s="46"/>
      <c r="JD60" s="46"/>
      <c r="JE60" s="46"/>
      <c r="JF60" s="46"/>
      <c r="JG60" s="46"/>
      <c r="JH60" s="46"/>
      <c r="JI60" s="46"/>
      <c r="JJ60" s="46"/>
      <c r="JK60" s="46"/>
      <c r="JL60" s="46"/>
      <c r="JM60" s="46"/>
      <c r="JN60" s="46"/>
      <c r="JO60" s="46"/>
      <c r="JP60" s="46"/>
      <c r="JQ60" s="46"/>
      <c r="JR60" s="46"/>
      <c r="JS60" s="46"/>
      <c r="JT60" s="46"/>
      <c r="JU60" s="46"/>
      <c r="JV60" s="46"/>
      <c r="JW60" s="46"/>
      <c r="JX60" s="46"/>
      <c r="JY60" s="46"/>
      <c r="JZ60" s="46"/>
      <c r="KA60" s="46"/>
      <c r="KB60" s="46"/>
      <c r="KC60" s="46"/>
      <c r="KD60" s="46"/>
      <c r="KE60" s="46"/>
      <c r="KF60" s="46"/>
      <c r="KG60" s="46"/>
      <c r="KH60" s="46"/>
      <c r="KI60" s="46"/>
      <c r="KJ60" s="46"/>
      <c r="KK60" s="46"/>
      <c r="KL60" s="46"/>
      <c r="KM60" s="46"/>
      <c r="KN60" s="46"/>
      <c r="KO60" s="46"/>
      <c r="KP60" s="46"/>
      <c r="KQ60" s="46"/>
      <c r="KR60" s="46"/>
      <c r="KS60" s="46"/>
      <c r="KT60" s="46"/>
      <c r="KU60" s="46"/>
      <c r="KV60" s="46"/>
      <c r="KW60" s="46"/>
      <c r="KX60" s="46"/>
      <c r="KY60" s="46"/>
      <c r="KZ60" s="46"/>
      <c r="LA60" s="46"/>
      <c r="LB60" s="46"/>
      <c r="LC60" s="46"/>
      <c r="LD60" s="46"/>
      <c r="LE60" s="46"/>
      <c r="LF60" s="46"/>
      <c r="LG60" s="46"/>
      <c r="LH60" s="46"/>
      <c r="LI60" s="46"/>
      <c r="LJ60" s="46"/>
      <c r="LK60" s="46"/>
      <c r="LL60" s="46"/>
      <c r="LM60" s="46"/>
      <c r="LN60" s="46"/>
      <c r="LO60" s="46"/>
      <c r="LP60" s="46"/>
      <c r="LQ60" s="46"/>
      <c r="LR60" s="46"/>
      <c r="LS60" s="46"/>
      <c r="LT60" s="46"/>
      <c r="LU60" s="46"/>
      <c r="LV60" s="46"/>
      <c r="LW60" s="46"/>
      <c r="LX60" s="46"/>
      <c r="LY60" s="46"/>
      <c r="LZ60" s="46"/>
      <c r="MA60" s="46"/>
      <c r="MB60" s="46"/>
      <c r="MC60" s="46"/>
      <c r="MD60" s="46"/>
      <c r="ME60" s="46"/>
      <c r="MF60" s="46"/>
      <c r="MG60" s="46"/>
      <c r="MH60" s="46"/>
      <c r="MI60" s="46"/>
      <c r="MJ60" s="46"/>
      <c r="MK60" s="46"/>
      <c r="ML60" s="46"/>
      <c r="MM60" s="46"/>
      <c r="MN60" s="46"/>
      <c r="MO60" s="46"/>
      <c r="MP60" s="46"/>
      <c r="MQ60" s="46"/>
      <c r="MR60" s="46"/>
      <c r="MS60" s="46"/>
      <c r="MT60" s="46"/>
      <c r="MU60" s="46"/>
      <c r="MV60" s="46"/>
      <c r="MW60" s="46"/>
      <c r="MX60" s="46"/>
      <c r="MY60" s="46"/>
      <c r="MZ60" s="46"/>
      <c r="NA60" s="46"/>
      <c r="NB60" s="46"/>
      <c r="NC60" s="46"/>
      <c r="ND60" s="46"/>
      <c r="NE60" s="46"/>
      <c r="NF60" s="46"/>
      <c r="NG60" s="46"/>
      <c r="NH60" s="46"/>
      <c r="NI60" s="46"/>
      <c r="NJ60" s="46"/>
      <c r="NK60" s="46"/>
      <c r="NL60" s="46"/>
      <c r="NM60" s="46"/>
      <c r="NN60" s="46"/>
      <c r="NO60" s="46"/>
      <c r="NP60" s="46"/>
      <c r="NQ60" s="46"/>
      <c r="NR60" s="46"/>
      <c r="NS60" s="46"/>
      <c r="NT60" s="46"/>
      <c r="NU60" s="46"/>
      <c r="NV60" s="46"/>
      <c r="NW60" s="46"/>
      <c r="NX60" s="46"/>
      <c r="NY60" s="46"/>
      <c r="NZ60" s="46"/>
      <c r="OA60" s="46"/>
      <c r="OB60" s="46"/>
      <c r="OC60" s="46"/>
      <c r="OD60" s="46"/>
      <c r="OE60" s="46"/>
      <c r="OF60" s="46"/>
      <c r="OG60" s="46"/>
      <c r="OH60" s="46"/>
      <c r="OI60" s="46"/>
      <c r="OJ60" s="46"/>
      <c r="OK60" s="46"/>
      <c r="OL60" s="46"/>
      <c r="OM60" s="46"/>
      <c r="ON60" s="46"/>
      <c r="OO60" s="46"/>
      <c r="OP60" s="46"/>
      <c r="OQ60" s="46"/>
      <c r="OR60" s="46"/>
      <c r="OS60" s="46"/>
      <c r="OT60" s="46"/>
      <c r="OU60" s="46"/>
      <c r="OV60" s="46"/>
      <c r="OW60" s="46"/>
      <c r="OX60" s="46"/>
      <c r="OY60" s="46"/>
      <c r="OZ60" s="46"/>
      <c r="PA60" s="46"/>
      <c r="PB60" s="46"/>
      <c r="PC60" s="46"/>
      <c r="PD60" s="46"/>
      <c r="PE60" s="46"/>
      <c r="PF60" s="46"/>
      <c r="PG60" s="46"/>
      <c r="PH60" s="46"/>
      <c r="PI60" s="46"/>
      <c r="PJ60" s="46"/>
      <c r="PK60" s="46"/>
      <c r="PL60" s="46"/>
      <c r="PM60" s="46"/>
      <c r="PN60" s="46"/>
      <c r="PO60" s="46"/>
      <c r="PP60" s="46"/>
      <c r="PQ60" s="46"/>
      <c r="PR60" s="46"/>
      <c r="PS60" s="46"/>
      <c r="PT60" s="46"/>
    </row>
    <row r="61" spans="1:436" x14ac:dyDescent="0.2">
      <c r="A61" s="48" t="s">
        <v>10</v>
      </c>
      <c r="B61" s="49" t="s">
        <v>1</v>
      </c>
      <c r="C61" s="50">
        <v>100</v>
      </c>
      <c r="D61" s="50">
        <f>D60/C60*100</f>
        <v>104.86284289276809</v>
      </c>
      <c r="E61" s="50">
        <f t="shared" ref="E61" si="68">E60/D60*100</f>
        <v>95.600475624256845</v>
      </c>
      <c r="F61" s="50">
        <f>F60/E60*100</f>
        <v>98.258706467661696</v>
      </c>
      <c r="G61" s="50">
        <f>G60/F60*100</f>
        <v>108.60759493670886</v>
      </c>
      <c r="H61" s="50">
        <f>H60/G60*100</f>
        <v>101.74825174825175</v>
      </c>
      <c r="I61" s="50">
        <f>H60/G60*100</f>
        <v>101.74825174825175</v>
      </c>
      <c r="J61" s="50">
        <f>H60/G60*100</f>
        <v>101.74825174825175</v>
      </c>
      <c r="K61" s="50">
        <f>K60/H60*100</f>
        <v>100.4</v>
      </c>
      <c r="L61" s="50">
        <f>L60/H60*100</f>
        <v>100.8</v>
      </c>
      <c r="M61" s="50">
        <f>M60/K60*100</f>
        <v>100.49999999999999</v>
      </c>
      <c r="N61" s="50">
        <f>N60/L60*100</f>
        <v>100.70000000000002</v>
      </c>
      <c r="O61" s="50">
        <f t="shared" ref="O61:P61" si="69">O60/M60*100</f>
        <v>100.6</v>
      </c>
      <c r="P61" s="50">
        <f t="shared" si="69"/>
        <v>101</v>
      </c>
    </row>
    <row r="62" spans="1:436" s="2" customFormat="1" x14ac:dyDescent="0.2">
      <c r="A62" s="74" t="s">
        <v>8</v>
      </c>
      <c r="B62" s="49" t="s">
        <v>51</v>
      </c>
      <c r="C62" s="73">
        <f>SUM(C64:C67)</f>
        <v>718</v>
      </c>
      <c r="D62" s="73">
        <f>SUM(D64:D67)</f>
        <v>751</v>
      </c>
      <c r="E62" s="73">
        <f t="shared" ref="E62:P62" si="70">SUM(E64:E66)</f>
        <v>724</v>
      </c>
      <c r="F62" s="73">
        <f>SUM(F64:F66)</f>
        <v>707</v>
      </c>
      <c r="G62" s="73">
        <f>SUM(G64:G66)</f>
        <v>780</v>
      </c>
      <c r="H62" s="73">
        <f t="shared" si="70"/>
        <v>796</v>
      </c>
      <c r="I62" s="73">
        <f>SUM(H64:H66)</f>
        <v>796</v>
      </c>
      <c r="J62" s="73">
        <f>SUM(H64:H66)</f>
        <v>796</v>
      </c>
      <c r="K62" s="73">
        <f t="shared" si="70"/>
        <v>799.18399999999997</v>
      </c>
      <c r="L62" s="73">
        <f t="shared" si="70"/>
        <v>802.36799999999994</v>
      </c>
      <c r="M62" s="73">
        <f t="shared" si="70"/>
        <v>803.17991999999992</v>
      </c>
      <c r="N62" s="73">
        <f t="shared" si="70"/>
        <v>807.98457600000006</v>
      </c>
      <c r="O62" s="73">
        <f t="shared" si="70"/>
        <v>807.99899951999987</v>
      </c>
      <c r="P62" s="73">
        <f t="shared" si="70"/>
        <v>816.06442175999996</v>
      </c>
      <c r="Q62" s="46"/>
      <c r="R62" s="46"/>
      <c r="S62" s="46"/>
      <c r="T62" s="46"/>
      <c r="U62" s="46"/>
      <c r="V62" s="46"/>
      <c r="W62" s="46"/>
      <c r="X62" s="46"/>
      <c r="Y62" s="46"/>
      <c r="Z62" s="46"/>
      <c r="AA62" s="46"/>
      <c r="AB62" s="46"/>
      <c r="AC62" s="46"/>
      <c r="AD62" s="46"/>
      <c r="AE62" s="46"/>
      <c r="AF62" s="46"/>
      <c r="AG62" s="46"/>
      <c r="AH62" s="46"/>
      <c r="AI62" s="46"/>
      <c r="AJ62" s="46"/>
      <c r="AK62" s="46"/>
      <c r="AL62" s="46"/>
      <c r="AM62" s="46"/>
      <c r="AN62" s="46"/>
      <c r="AO62" s="46"/>
      <c r="AP62" s="46"/>
      <c r="AQ62" s="46"/>
      <c r="AR62" s="46"/>
      <c r="AS62" s="46"/>
      <c r="AT62" s="46"/>
      <c r="AU62" s="46"/>
      <c r="AV62" s="46"/>
      <c r="AW62" s="46"/>
      <c r="AX62" s="46"/>
      <c r="AY62" s="46"/>
      <c r="AZ62" s="46"/>
      <c r="BA62" s="46"/>
      <c r="BB62" s="46"/>
      <c r="BC62" s="46"/>
      <c r="BD62" s="46"/>
      <c r="BE62" s="46"/>
      <c r="BF62" s="46"/>
      <c r="BG62" s="46"/>
      <c r="BH62" s="46"/>
      <c r="BI62" s="46"/>
      <c r="BJ62" s="46"/>
      <c r="BK62" s="46"/>
      <c r="BL62" s="46"/>
      <c r="BM62" s="46"/>
      <c r="BN62" s="46"/>
      <c r="BO62" s="46"/>
      <c r="BP62" s="46"/>
      <c r="BQ62" s="46"/>
      <c r="BR62" s="46"/>
      <c r="BS62" s="46"/>
      <c r="BT62" s="46"/>
      <c r="BU62" s="46"/>
      <c r="BV62" s="46"/>
      <c r="BW62" s="46"/>
      <c r="BX62" s="46"/>
      <c r="BY62" s="46"/>
      <c r="BZ62" s="46"/>
      <c r="CA62" s="46"/>
      <c r="CB62" s="46"/>
      <c r="CC62" s="46"/>
      <c r="CD62" s="46"/>
      <c r="CE62" s="46"/>
      <c r="CF62" s="46"/>
      <c r="CG62" s="46"/>
      <c r="CH62" s="46"/>
      <c r="CI62" s="46"/>
      <c r="CJ62" s="46"/>
      <c r="CK62" s="46"/>
      <c r="CL62" s="46"/>
      <c r="CM62" s="46"/>
      <c r="CN62" s="46"/>
      <c r="CO62" s="46"/>
      <c r="CP62" s="46"/>
      <c r="CQ62" s="46"/>
      <c r="CR62" s="46"/>
      <c r="CS62" s="46"/>
      <c r="CT62" s="46"/>
      <c r="CU62" s="46"/>
      <c r="CV62" s="46"/>
      <c r="CW62" s="46"/>
      <c r="CX62" s="46"/>
      <c r="CY62" s="46"/>
      <c r="CZ62" s="46"/>
      <c r="DA62" s="46"/>
      <c r="DB62" s="46"/>
      <c r="DC62" s="46"/>
      <c r="DD62" s="46"/>
      <c r="DE62" s="46"/>
      <c r="DF62" s="46"/>
      <c r="DG62" s="46"/>
      <c r="DH62" s="46"/>
      <c r="DI62" s="46"/>
      <c r="DJ62" s="46"/>
      <c r="DK62" s="46"/>
      <c r="DL62" s="46"/>
      <c r="DM62" s="46"/>
      <c r="DN62" s="46"/>
      <c r="DO62" s="46"/>
      <c r="DP62" s="46"/>
      <c r="DQ62" s="46"/>
      <c r="DR62" s="46"/>
      <c r="DS62" s="46"/>
      <c r="DT62" s="46"/>
      <c r="DU62" s="46"/>
      <c r="DV62" s="46"/>
      <c r="DW62" s="46"/>
      <c r="DX62" s="46"/>
      <c r="DY62" s="46"/>
      <c r="DZ62" s="46"/>
      <c r="EA62" s="46"/>
      <c r="EB62" s="46"/>
      <c r="EC62" s="46"/>
      <c r="ED62" s="46"/>
      <c r="EE62" s="46"/>
      <c r="EF62" s="46"/>
      <c r="EG62" s="46"/>
      <c r="EH62" s="46"/>
      <c r="EI62" s="46"/>
      <c r="EJ62" s="46"/>
      <c r="EK62" s="46"/>
      <c r="EL62" s="46"/>
      <c r="EM62" s="46"/>
      <c r="EN62" s="46"/>
      <c r="EO62" s="46"/>
      <c r="EP62" s="46"/>
      <c r="EQ62" s="46"/>
      <c r="ER62" s="46"/>
      <c r="ES62" s="46"/>
      <c r="ET62" s="46"/>
      <c r="EU62" s="46"/>
      <c r="EV62" s="46"/>
      <c r="EW62" s="46"/>
      <c r="EX62" s="46"/>
      <c r="EY62" s="46"/>
      <c r="EZ62" s="46"/>
      <c r="FA62" s="46"/>
      <c r="FB62" s="46"/>
      <c r="FC62" s="46"/>
      <c r="FD62" s="46"/>
      <c r="FE62" s="46"/>
      <c r="FF62" s="46"/>
      <c r="FG62" s="46"/>
      <c r="FH62" s="46"/>
      <c r="FI62" s="46"/>
      <c r="FJ62" s="46"/>
      <c r="FK62" s="46"/>
      <c r="FL62" s="46"/>
      <c r="FM62" s="46"/>
      <c r="FN62" s="46"/>
      <c r="FO62" s="46"/>
      <c r="FP62" s="46"/>
      <c r="FQ62" s="46"/>
      <c r="FR62" s="46"/>
      <c r="FS62" s="46"/>
      <c r="FT62" s="46"/>
      <c r="FU62" s="46"/>
      <c r="FV62" s="46"/>
      <c r="FW62" s="46"/>
      <c r="FX62" s="46"/>
      <c r="FY62" s="46"/>
      <c r="FZ62" s="46"/>
      <c r="GA62" s="46"/>
      <c r="GB62" s="46"/>
      <c r="GC62" s="46"/>
      <c r="GD62" s="46"/>
      <c r="GE62" s="46"/>
      <c r="GF62" s="46"/>
      <c r="GG62" s="46"/>
      <c r="GH62" s="46"/>
      <c r="GI62" s="46"/>
      <c r="GJ62" s="46"/>
      <c r="GK62" s="46"/>
      <c r="GL62" s="46"/>
      <c r="GM62" s="46"/>
      <c r="GN62" s="46"/>
      <c r="GO62" s="46"/>
      <c r="GP62" s="46"/>
      <c r="GQ62" s="46"/>
      <c r="GR62" s="46"/>
      <c r="GS62" s="46"/>
      <c r="GT62" s="46"/>
      <c r="GU62" s="46"/>
      <c r="GV62" s="46"/>
      <c r="GW62" s="46"/>
      <c r="GX62" s="46"/>
      <c r="GY62" s="46"/>
      <c r="GZ62" s="46"/>
      <c r="HA62" s="46"/>
      <c r="HB62" s="46"/>
      <c r="HC62" s="46"/>
      <c r="HD62" s="46"/>
      <c r="HE62" s="46"/>
      <c r="HF62" s="46"/>
      <c r="HG62" s="46"/>
      <c r="HH62" s="46"/>
      <c r="HI62" s="46"/>
      <c r="HJ62" s="46"/>
      <c r="HK62" s="46"/>
      <c r="HL62" s="46"/>
      <c r="HM62" s="46"/>
      <c r="HN62" s="46"/>
      <c r="HO62" s="46"/>
      <c r="HP62" s="46"/>
      <c r="HQ62" s="46"/>
      <c r="HR62" s="46"/>
      <c r="HS62" s="46"/>
      <c r="HT62" s="46"/>
      <c r="HU62" s="46"/>
      <c r="HV62" s="46"/>
      <c r="HW62" s="46"/>
      <c r="HX62" s="46"/>
      <c r="HY62" s="46"/>
      <c r="HZ62" s="46"/>
      <c r="IA62" s="46"/>
      <c r="IB62" s="46"/>
      <c r="IC62" s="46"/>
      <c r="ID62" s="46"/>
      <c r="IE62" s="46"/>
      <c r="IF62" s="46"/>
      <c r="IG62" s="46"/>
      <c r="IH62" s="46"/>
      <c r="II62" s="46"/>
      <c r="IJ62" s="46"/>
      <c r="IK62" s="46"/>
      <c r="IL62" s="46"/>
      <c r="IM62" s="46"/>
      <c r="IN62" s="46"/>
      <c r="IO62" s="46"/>
      <c r="IP62" s="46"/>
      <c r="IQ62" s="46"/>
      <c r="IR62" s="46"/>
      <c r="IS62" s="46"/>
      <c r="IT62" s="46"/>
      <c r="IU62" s="46"/>
      <c r="IV62" s="46"/>
      <c r="IW62" s="46"/>
      <c r="IX62" s="46"/>
      <c r="IY62" s="46"/>
      <c r="IZ62" s="46"/>
      <c r="JA62" s="46"/>
      <c r="JB62" s="46"/>
      <c r="JC62" s="46"/>
      <c r="JD62" s="46"/>
      <c r="JE62" s="46"/>
      <c r="JF62" s="46"/>
      <c r="JG62" s="46"/>
      <c r="JH62" s="46"/>
      <c r="JI62" s="46"/>
      <c r="JJ62" s="46"/>
      <c r="JK62" s="46"/>
      <c r="JL62" s="46"/>
      <c r="JM62" s="46"/>
      <c r="JN62" s="46"/>
      <c r="JO62" s="46"/>
      <c r="JP62" s="46"/>
      <c r="JQ62" s="46"/>
      <c r="JR62" s="46"/>
      <c r="JS62" s="46"/>
      <c r="JT62" s="46"/>
      <c r="JU62" s="46"/>
      <c r="JV62" s="46"/>
      <c r="JW62" s="46"/>
      <c r="JX62" s="46"/>
      <c r="JY62" s="46"/>
      <c r="JZ62" s="46"/>
      <c r="KA62" s="46"/>
      <c r="KB62" s="46"/>
      <c r="KC62" s="46"/>
      <c r="KD62" s="46"/>
      <c r="KE62" s="46"/>
      <c r="KF62" s="46"/>
      <c r="KG62" s="46"/>
      <c r="KH62" s="46"/>
      <c r="KI62" s="46"/>
      <c r="KJ62" s="46"/>
      <c r="KK62" s="46"/>
      <c r="KL62" s="46"/>
      <c r="KM62" s="46"/>
      <c r="KN62" s="46"/>
      <c r="KO62" s="46"/>
      <c r="KP62" s="46"/>
      <c r="KQ62" s="46"/>
      <c r="KR62" s="46"/>
      <c r="KS62" s="46"/>
      <c r="KT62" s="46"/>
      <c r="KU62" s="46"/>
      <c r="KV62" s="46"/>
      <c r="KW62" s="46"/>
      <c r="KX62" s="46"/>
      <c r="KY62" s="46"/>
      <c r="KZ62" s="46"/>
      <c r="LA62" s="46"/>
      <c r="LB62" s="46"/>
      <c r="LC62" s="46"/>
      <c r="LD62" s="46"/>
      <c r="LE62" s="46"/>
      <c r="LF62" s="46"/>
      <c r="LG62" s="46"/>
      <c r="LH62" s="46"/>
      <c r="LI62" s="46"/>
      <c r="LJ62" s="46"/>
      <c r="LK62" s="46"/>
      <c r="LL62" s="46"/>
      <c r="LM62" s="46"/>
      <c r="LN62" s="46"/>
      <c r="LO62" s="46"/>
      <c r="LP62" s="46"/>
      <c r="LQ62" s="46"/>
      <c r="LR62" s="46"/>
      <c r="LS62" s="46"/>
      <c r="LT62" s="46"/>
      <c r="LU62" s="46"/>
      <c r="LV62" s="46"/>
      <c r="LW62" s="46"/>
      <c r="LX62" s="46"/>
      <c r="LY62" s="46"/>
      <c r="LZ62" s="46"/>
      <c r="MA62" s="46"/>
      <c r="MB62" s="46"/>
      <c r="MC62" s="46"/>
      <c r="MD62" s="46"/>
      <c r="ME62" s="46"/>
      <c r="MF62" s="46"/>
      <c r="MG62" s="46"/>
      <c r="MH62" s="46"/>
      <c r="MI62" s="46"/>
      <c r="MJ62" s="46"/>
      <c r="MK62" s="46"/>
      <c r="ML62" s="46"/>
      <c r="MM62" s="46"/>
      <c r="MN62" s="46"/>
      <c r="MO62" s="46"/>
      <c r="MP62" s="46"/>
      <c r="MQ62" s="46"/>
      <c r="MR62" s="46"/>
      <c r="MS62" s="46"/>
      <c r="MT62" s="46"/>
      <c r="MU62" s="46"/>
      <c r="MV62" s="46"/>
      <c r="MW62" s="46"/>
      <c r="MX62" s="46"/>
      <c r="MY62" s="46"/>
      <c r="MZ62" s="46"/>
      <c r="NA62" s="46"/>
      <c r="NB62" s="46"/>
      <c r="NC62" s="46"/>
      <c r="ND62" s="46"/>
      <c r="NE62" s="46"/>
      <c r="NF62" s="46"/>
      <c r="NG62" s="46"/>
      <c r="NH62" s="46"/>
      <c r="NI62" s="46"/>
      <c r="NJ62" s="46"/>
      <c r="NK62" s="46"/>
      <c r="NL62" s="46"/>
      <c r="NM62" s="46"/>
      <c r="NN62" s="46"/>
      <c r="NO62" s="46"/>
      <c r="NP62" s="46"/>
      <c r="NQ62" s="46"/>
      <c r="NR62" s="46"/>
      <c r="NS62" s="46"/>
      <c r="NT62" s="46"/>
      <c r="NU62" s="46"/>
      <c r="NV62" s="46"/>
      <c r="NW62" s="46"/>
      <c r="NX62" s="46"/>
      <c r="NY62" s="46"/>
      <c r="NZ62" s="46"/>
      <c r="OA62" s="46"/>
      <c r="OB62" s="46"/>
      <c r="OC62" s="46"/>
      <c r="OD62" s="46"/>
      <c r="OE62" s="46"/>
      <c r="OF62" s="46"/>
      <c r="OG62" s="46"/>
      <c r="OH62" s="46"/>
      <c r="OI62" s="46"/>
      <c r="OJ62" s="46"/>
      <c r="OK62" s="46"/>
      <c r="OL62" s="46"/>
      <c r="OM62" s="46"/>
      <c r="ON62" s="46"/>
      <c r="OO62" s="46"/>
      <c r="OP62" s="46"/>
      <c r="OQ62" s="46"/>
      <c r="OR62" s="46"/>
      <c r="OS62" s="46"/>
      <c r="OT62" s="46"/>
      <c r="OU62" s="46"/>
      <c r="OV62" s="46"/>
      <c r="OW62" s="46"/>
      <c r="OX62" s="46"/>
      <c r="OY62" s="46"/>
      <c r="OZ62" s="46"/>
      <c r="PA62" s="46"/>
      <c r="PB62" s="46"/>
      <c r="PC62" s="46"/>
      <c r="PD62" s="46"/>
      <c r="PE62" s="46"/>
      <c r="PF62" s="46"/>
      <c r="PG62" s="46"/>
      <c r="PH62" s="46"/>
      <c r="PI62" s="46"/>
      <c r="PJ62" s="46"/>
      <c r="PK62" s="46"/>
      <c r="PL62" s="46"/>
      <c r="PM62" s="46"/>
      <c r="PN62" s="46"/>
      <c r="PO62" s="46"/>
      <c r="PP62" s="46"/>
      <c r="PQ62" s="46"/>
      <c r="PR62" s="46"/>
      <c r="PS62" s="46"/>
      <c r="PT62" s="46"/>
    </row>
    <row r="63" spans="1:436" x14ac:dyDescent="0.2">
      <c r="A63" s="48" t="s">
        <v>159</v>
      </c>
      <c r="B63" s="49" t="s">
        <v>1</v>
      </c>
      <c r="C63" s="50">
        <v>100</v>
      </c>
      <c r="D63" s="50">
        <f>D62/C62*100</f>
        <v>104.59610027855153</v>
      </c>
      <c r="E63" s="50">
        <f t="shared" ref="E63" si="71">E62/D62*100</f>
        <v>96.40479360852197</v>
      </c>
      <c r="F63" s="50">
        <f>F62/E62*100</f>
        <v>97.651933701657455</v>
      </c>
      <c r="G63" s="50">
        <f>G62/F62*100</f>
        <v>110.32531824611031</v>
      </c>
      <c r="H63" s="50">
        <f>H62/G62*100</f>
        <v>102.05128205128204</v>
      </c>
      <c r="I63" s="50">
        <f>H62/G62*100</f>
        <v>102.05128205128204</v>
      </c>
      <c r="J63" s="50">
        <f>H62/G62*100</f>
        <v>102.05128205128204</v>
      </c>
      <c r="K63" s="50">
        <f>K62/H62*100</f>
        <v>100.4</v>
      </c>
      <c r="L63" s="50">
        <f>L62/H62*100</f>
        <v>100.8</v>
      </c>
      <c r="M63" s="50">
        <f>M62/K62*100</f>
        <v>100.49999999999999</v>
      </c>
      <c r="N63" s="50">
        <f>N62/L62*100</f>
        <v>100.70000000000002</v>
      </c>
      <c r="O63" s="50">
        <f t="shared" ref="O63:P63" si="72">O62/M62*100</f>
        <v>100.6</v>
      </c>
      <c r="P63" s="50">
        <f t="shared" si="72"/>
        <v>100.99999999999997</v>
      </c>
    </row>
    <row r="64" spans="1:436" x14ac:dyDescent="0.2">
      <c r="A64" s="79" t="s">
        <v>145</v>
      </c>
      <c r="B64" s="49" t="s">
        <v>51</v>
      </c>
      <c r="C64" s="50"/>
      <c r="D64" s="50"/>
      <c r="E64" s="73">
        <v>147</v>
      </c>
      <c r="F64" s="73">
        <v>121</v>
      </c>
      <c r="G64" s="73">
        <v>164</v>
      </c>
      <c r="H64" s="73">
        <v>164</v>
      </c>
      <c r="I64" s="73">
        <v>164</v>
      </c>
      <c r="J64" s="73">
        <v>164</v>
      </c>
      <c r="K64" s="73">
        <f t="shared" ref="K64:K66" si="73">H64*100.4%</f>
        <v>164.65600000000001</v>
      </c>
      <c r="L64" s="73">
        <f t="shared" ref="L64:L66" si="74">H64*100.8%</f>
        <v>165.31200000000001</v>
      </c>
      <c r="M64" s="73">
        <f t="shared" ref="M64:M66" si="75">K64*100.5%</f>
        <v>165.47927999999999</v>
      </c>
      <c r="N64" s="73">
        <f t="shared" ref="N64:N66" si="76">L64*100.7%</f>
        <v>166.46918400000004</v>
      </c>
      <c r="O64" s="73">
        <f t="shared" ref="O64:O66" si="77">M64*100.6%</f>
        <v>166.47215567999999</v>
      </c>
      <c r="P64" s="73">
        <f t="shared" ref="P64:P66" si="78">N64*101%</f>
        <v>168.13387584000003</v>
      </c>
    </row>
    <row r="65" spans="1:436" s="2" customFormat="1" x14ac:dyDescent="0.2">
      <c r="A65" s="63" t="s">
        <v>74</v>
      </c>
      <c r="B65" s="49" t="s">
        <v>51</v>
      </c>
      <c r="C65" s="80">
        <v>273</v>
      </c>
      <c r="D65" s="80">
        <v>267</v>
      </c>
      <c r="E65" s="80">
        <v>279</v>
      </c>
      <c r="F65" s="80">
        <v>286</v>
      </c>
      <c r="G65" s="80">
        <v>302</v>
      </c>
      <c r="H65" s="80">
        <v>305</v>
      </c>
      <c r="I65" s="80">
        <v>305</v>
      </c>
      <c r="J65" s="80">
        <v>305</v>
      </c>
      <c r="K65" s="80">
        <f t="shared" si="73"/>
        <v>306.22000000000003</v>
      </c>
      <c r="L65" s="80">
        <f t="shared" si="74"/>
        <v>307.44</v>
      </c>
      <c r="M65" s="80">
        <f t="shared" si="75"/>
        <v>307.75110000000001</v>
      </c>
      <c r="N65" s="80">
        <f t="shared" si="76"/>
        <v>309.59208000000001</v>
      </c>
      <c r="O65" s="80">
        <f t="shared" si="77"/>
        <v>309.59760660000001</v>
      </c>
      <c r="P65" s="80">
        <f t="shared" si="78"/>
        <v>312.6880008</v>
      </c>
      <c r="Q65" s="46"/>
      <c r="R65" s="46"/>
      <c r="S65" s="46"/>
      <c r="T65" s="46"/>
      <c r="U65" s="46"/>
      <c r="V65" s="46"/>
      <c r="W65" s="46"/>
      <c r="X65" s="46"/>
      <c r="Y65" s="46"/>
      <c r="Z65" s="46"/>
      <c r="AA65" s="46"/>
      <c r="AB65" s="46"/>
      <c r="AC65" s="46"/>
      <c r="AD65" s="46"/>
      <c r="AE65" s="46"/>
      <c r="AF65" s="46"/>
      <c r="AG65" s="46"/>
      <c r="AH65" s="46"/>
      <c r="AI65" s="46"/>
      <c r="AJ65" s="46"/>
      <c r="AK65" s="46"/>
      <c r="AL65" s="46"/>
      <c r="AM65" s="46"/>
      <c r="AN65" s="46"/>
      <c r="AO65" s="46"/>
      <c r="AP65" s="46"/>
      <c r="AQ65" s="46"/>
      <c r="AR65" s="46"/>
      <c r="AS65" s="46"/>
      <c r="AT65" s="46"/>
      <c r="AU65" s="46"/>
      <c r="AV65" s="46"/>
      <c r="AW65" s="46"/>
      <c r="AX65" s="46"/>
      <c r="AY65" s="46"/>
      <c r="AZ65" s="46"/>
      <c r="BA65" s="46"/>
      <c r="BB65" s="46"/>
      <c r="BC65" s="46"/>
      <c r="BD65" s="46"/>
      <c r="BE65" s="46"/>
      <c r="BF65" s="46"/>
      <c r="BG65" s="46"/>
      <c r="BH65" s="46"/>
      <c r="BI65" s="46"/>
      <c r="BJ65" s="46"/>
      <c r="BK65" s="46"/>
      <c r="BL65" s="46"/>
      <c r="BM65" s="46"/>
      <c r="BN65" s="46"/>
      <c r="BO65" s="46"/>
      <c r="BP65" s="46"/>
      <c r="BQ65" s="46"/>
      <c r="BR65" s="46"/>
      <c r="BS65" s="46"/>
      <c r="BT65" s="46"/>
      <c r="BU65" s="46"/>
      <c r="BV65" s="46"/>
      <c r="BW65" s="46"/>
      <c r="BX65" s="46"/>
      <c r="BY65" s="46"/>
      <c r="BZ65" s="46"/>
      <c r="CA65" s="46"/>
      <c r="CB65" s="46"/>
      <c r="CC65" s="46"/>
      <c r="CD65" s="46"/>
      <c r="CE65" s="46"/>
      <c r="CF65" s="46"/>
      <c r="CG65" s="46"/>
      <c r="CH65" s="46"/>
      <c r="CI65" s="46"/>
      <c r="CJ65" s="46"/>
      <c r="CK65" s="46"/>
      <c r="CL65" s="46"/>
      <c r="CM65" s="46"/>
      <c r="CN65" s="46"/>
      <c r="CO65" s="46"/>
      <c r="CP65" s="46"/>
      <c r="CQ65" s="46"/>
      <c r="CR65" s="46"/>
      <c r="CS65" s="46"/>
      <c r="CT65" s="46"/>
      <c r="CU65" s="46"/>
      <c r="CV65" s="46"/>
      <c r="CW65" s="46"/>
      <c r="CX65" s="46"/>
      <c r="CY65" s="46"/>
      <c r="CZ65" s="46"/>
      <c r="DA65" s="46"/>
      <c r="DB65" s="46"/>
      <c r="DC65" s="46"/>
      <c r="DD65" s="46"/>
      <c r="DE65" s="46"/>
      <c r="DF65" s="46"/>
      <c r="DG65" s="46"/>
      <c r="DH65" s="46"/>
      <c r="DI65" s="46"/>
      <c r="DJ65" s="46"/>
      <c r="DK65" s="46"/>
      <c r="DL65" s="46"/>
      <c r="DM65" s="46"/>
      <c r="DN65" s="46"/>
      <c r="DO65" s="46"/>
      <c r="DP65" s="46"/>
      <c r="DQ65" s="46"/>
      <c r="DR65" s="46"/>
      <c r="DS65" s="46"/>
      <c r="DT65" s="46"/>
      <c r="DU65" s="46"/>
      <c r="DV65" s="46"/>
      <c r="DW65" s="46"/>
      <c r="DX65" s="46"/>
      <c r="DY65" s="46"/>
      <c r="DZ65" s="46"/>
      <c r="EA65" s="46"/>
      <c r="EB65" s="46"/>
      <c r="EC65" s="46"/>
      <c r="ED65" s="46"/>
      <c r="EE65" s="46"/>
      <c r="EF65" s="46"/>
      <c r="EG65" s="46"/>
      <c r="EH65" s="46"/>
      <c r="EI65" s="46"/>
      <c r="EJ65" s="46"/>
      <c r="EK65" s="46"/>
      <c r="EL65" s="46"/>
      <c r="EM65" s="46"/>
      <c r="EN65" s="46"/>
      <c r="EO65" s="46"/>
      <c r="EP65" s="46"/>
      <c r="EQ65" s="46"/>
      <c r="ER65" s="46"/>
      <c r="ES65" s="46"/>
      <c r="ET65" s="46"/>
      <c r="EU65" s="46"/>
      <c r="EV65" s="46"/>
      <c r="EW65" s="46"/>
      <c r="EX65" s="46"/>
      <c r="EY65" s="46"/>
      <c r="EZ65" s="46"/>
      <c r="FA65" s="46"/>
      <c r="FB65" s="46"/>
      <c r="FC65" s="46"/>
      <c r="FD65" s="46"/>
      <c r="FE65" s="46"/>
      <c r="FF65" s="46"/>
      <c r="FG65" s="46"/>
      <c r="FH65" s="46"/>
      <c r="FI65" s="46"/>
      <c r="FJ65" s="46"/>
      <c r="FK65" s="46"/>
      <c r="FL65" s="46"/>
      <c r="FM65" s="46"/>
      <c r="FN65" s="46"/>
      <c r="FO65" s="46"/>
      <c r="FP65" s="46"/>
      <c r="FQ65" s="46"/>
      <c r="FR65" s="46"/>
      <c r="FS65" s="46"/>
      <c r="FT65" s="46"/>
      <c r="FU65" s="46"/>
      <c r="FV65" s="46"/>
      <c r="FW65" s="46"/>
      <c r="FX65" s="46"/>
      <c r="FY65" s="46"/>
      <c r="FZ65" s="46"/>
      <c r="GA65" s="46"/>
      <c r="GB65" s="46"/>
      <c r="GC65" s="46"/>
      <c r="GD65" s="46"/>
      <c r="GE65" s="46"/>
      <c r="GF65" s="46"/>
      <c r="GG65" s="46"/>
      <c r="GH65" s="46"/>
      <c r="GI65" s="46"/>
      <c r="GJ65" s="46"/>
      <c r="GK65" s="46"/>
      <c r="GL65" s="46"/>
      <c r="GM65" s="46"/>
      <c r="GN65" s="46"/>
      <c r="GO65" s="46"/>
      <c r="GP65" s="46"/>
      <c r="GQ65" s="46"/>
      <c r="GR65" s="46"/>
      <c r="GS65" s="46"/>
      <c r="GT65" s="46"/>
      <c r="GU65" s="46"/>
      <c r="GV65" s="46"/>
      <c r="GW65" s="46"/>
      <c r="GX65" s="46"/>
      <c r="GY65" s="46"/>
      <c r="GZ65" s="46"/>
      <c r="HA65" s="46"/>
      <c r="HB65" s="46"/>
      <c r="HC65" s="46"/>
      <c r="HD65" s="46"/>
      <c r="HE65" s="46"/>
      <c r="HF65" s="46"/>
      <c r="HG65" s="46"/>
      <c r="HH65" s="46"/>
      <c r="HI65" s="46"/>
      <c r="HJ65" s="46"/>
      <c r="HK65" s="46"/>
      <c r="HL65" s="46"/>
      <c r="HM65" s="46"/>
      <c r="HN65" s="46"/>
      <c r="HO65" s="46"/>
      <c r="HP65" s="46"/>
      <c r="HQ65" s="46"/>
      <c r="HR65" s="46"/>
      <c r="HS65" s="46"/>
      <c r="HT65" s="46"/>
      <c r="HU65" s="46"/>
      <c r="HV65" s="46"/>
      <c r="HW65" s="46"/>
      <c r="HX65" s="46"/>
      <c r="HY65" s="46"/>
      <c r="HZ65" s="46"/>
      <c r="IA65" s="46"/>
      <c r="IB65" s="46"/>
      <c r="IC65" s="46"/>
      <c r="ID65" s="46"/>
      <c r="IE65" s="46"/>
      <c r="IF65" s="46"/>
      <c r="IG65" s="46"/>
      <c r="IH65" s="46"/>
      <c r="II65" s="46"/>
      <c r="IJ65" s="46"/>
      <c r="IK65" s="46"/>
      <c r="IL65" s="46"/>
      <c r="IM65" s="46"/>
      <c r="IN65" s="46"/>
      <c r="IO65" s="46"/>
      <c r="IP65" s="46"/>
      <c r="IQ65" s="46"/>
      <c r="IR65" s="46"/>
      <c r="IS65" s="46"/>
      <c r="IT65" s="46"/>
      <c r="IU65" s="46"/>
      <c r="IV65" s="46"/>
      <c r="IW65" s="46"/>
      <c r="IX65" s="46"/>
      <c r="IY65" s="46"/>
      <c r="IZ65" s="46"/>
      <c r="JA65" s="46"/>
      <c r="JB65" s="46"/>
      <c r="JC65" s="46"/>
      <c r="JD65" s="46"/>
      <c r="JE65" s="46"/>
      <c r="JF65" s="46"/>
      <c r="JG65" s="46"/>
      <c r="JH65" s="46"/>
      <c r="JI65" s="46"/>
      <c r="JJ65" s="46"/>
      <c r="JK65" s="46"/>
      <c r="JL65" s="46"/>
      <c r="JM65" s="46"/>
      <c r="JN65" s="46"/>
      <c r="JO65" s="46"/>
      <c r="JP65" s="46"/>
      <c r="JQ65" s="46"/>
      <c r="JR65" s="46"/>
      <c r="JS65" s="46"/>
      <c r="JT65" s="46"/>
      <c r="JU65" s="46"/>
      <c r="JV65" s="46"/>
      <c r="JW65" s="46"/>
      <c r="JX65" s="46"/>
      <c r="JY65" s="46"/>
      <c r="JZ65" s="46"/>
      <c r="KA65" s="46"/>
      <c r="KB65" s="46"/>
      <c r="KC65" s="46"/>
      <c r="KD65" s="46"/>
      <c r="KE65" s="46"/>
      <c r="KF65" s="46"/>
      <c r="KG65" s="46"/>
      <c r="KH65" s="46"/>
      <c r="KI65" s="46"/>
      <c r="KJ65" s="46"/>
      <c r="KK65" s="46"/>
      <c r="KL65" s="46"/>
      <c r="KM65" s="46"/>
      <c r="KN65" s="46"/>
      <c r="KO65" s="46"/>
      <c r="KP65" s="46"/>
      <c r="KQ65" s="46"/>
      <c r="KR65" s="46"/>
      <c r="KS65" s="46"/>
      <c r="KT65" s="46"/>
      <c r="KU65" s="46"/>
      <c r="KV65" s="46"/>
      <c r="KW65" s="46"/>
      <c r="KX65" s="46"/>
      <c r="KY65" s="46"/>
      <c r="KZ65" s="46"/>
      <c r="LA65" s="46"/>
      <c r="LB65" s="46"/>
      <c r="LC65" s="46"/>
      <c r="LD65" s="46"/>
      <c r="LE65" s="46"/>
      <c r="LF65" s="46"/>
      <c r="LG65" s="46"/>
      <c r="LH65" s="46"/>
      <c r="LI65" s="46"/>
      <c r="LJ65" s="46"/>
      <c r="LK65" s="46"/>
      <c r="LL65" s="46"/>
      <c r="LM65" s="46"/>
      <c r="LN65" s="46"/>
      <c r="LO65" s="46"/>
      <c r="LP65" s="46"/>
      <c r="LQ65" s="46"/>
      <c r="LR65" s="46"/>
      <c r="LS65" s="46"/>
      <c r="LT65" s="46"/>
      <c r="LU65" s="46"/>
      <c r="LV65" s="46"/>
      <c r="LW65" s="46"/>
      <c r="LX65" s="46"/>
      <c r="LY65" s="46"/>
      <c r="LZ65" s="46"/>
      <c r="MA65" s="46"/>
      <c r="MB65" s="46"/>
      <c r="MC65" s="46"/>
      <c r="MD65" s="46"/>
      <c r="ME65" s="46"/>
      <c r="MF65" s="46"/>
      <c r="MG65" s="46"/>
      <c r="MH65" s="46"/>
      <c r="MI65" s="46"/>
      <c r="MJ65" s="46"/>
      <c r="MK65" s="46"/>
      <c r="ML65" s="46"/>
      <c r="MM65" s="46"/>
      <c r="MN65" s="46"/>
      <c r="MO65" s="46"/>
      <c r="MP65" s="46"/>
      <c r="MQ65" s="46"/>
      <c r="MR65" s="46"/>
      <c r="MS65" s="46"/>
      <c r="MT65" s="46"/>
      <c r="MU65" s="46"/>
      <c r="MV65" s="46"/>
      <c r="MW65" s="46"/>
      <c r="MX65" s="46"/>
      <c r="MY65" s="46"/>
      <c r="MZ65" s="46"/>
      <c r="NA65" s="46"/>
      <c r="NB65" s="46"/>
      <c r="NC65" s="46"/>
      <c r="ND65" s="46"/>
      <c r="NE65" s="46"/>
      <c r="NF65" s="46"/>
      <c r="NG65" s="46"/>
      <c r="NH65" s="46"/>
      <c r="NI65" s="46"/>
      <c r="NJ65" s="46"/>
      <c r="NK65" s="46"/>
      <c r="NL65" s="46"/>
      <c r="NM65" s="46"/>
      <c r="NN65" s="46"/>
      <c r="NO65" s="46"/>
      <c r="NP65" s="46"/>
      <c r="NQ65" s="46"/>
      <c r="NR65" s="46"/>
      <c r="NS65" s="46"/>
      <c r="NT65" s="46"/>
      <c r="NU65" s="46"/>
      <c r="NV65" s="46"/>
      <c r="NW65" s="46"/>
      <c r="NX65" s="46"/>
      <c r="NY65" s="46"/>
      <c r="NZ65" s="46"/>
      <c r="OA65" s="46"/>
      <c r="OB65" s="46"/>
      <c r="OC65" s="46"/>
      <c r="OD65" s="46"/>
      <c r="OE65" s="46"/>
      <c r="OF65" s="46"/>
      <c r="OG65" s="46"/>
      <c r="OH65" s="46"/>
      <c r="OI65" s="46"/>
      <c r="OJ65" s="46"/>
      <c r="OK65" s="46"/>
      <c r="OL65" s="46"/>
      <c r="OM65" s="46"/>
      <c r="ON65" s="46"/>
      <c r="OO65" s="46"/>
      <c r="OP65" s="46"/>
      <c r="OQ65" s="46"/>
      <c r="OR65" s="46"/>
      <c r="OS65" s="46"/>
      <c r="OT65" s="46"/>
      <c r="OU65" s="46"/>
      <c r="OV65" s="46"/>
      <c r="OW65" s="46"/>
      <c r="OX65" s="46"/>
      <c r="OY65" s="46"/>
      <c r="OZ65" s="46"/>
      <c r="PA65" s="46"/>
      <c r="PB65" s="46"/>
      <c r="PC65" s="46"/>
      <c r="PD65" s="46"/>
      <c r="PE65" s="46"/>
      <c r="PF65" s="46"/>
      <c r="PG65" s="46"/>
      <c r="PH65" s="46"/>
      <c r="PI65" s="46"/>
      <c r="PJ65" s="46"/>
      <c r="PK65" s="46"/>
      <c r="PL65" s="46"/>
      <c r="PM65" s="46"/>
      <c r="PN65" s="46"/>
      <c r="PO65" s="46"/>
      <c r="PP65" s="46"/>
      <c r="PQ65" s="46"/>
      <c r="PR65" s="46"/>
      <c r="PS65" s="46"/>
      <c r="PT65" s="46"/>
    </row>
    <row r="66" spans="1:436" s="2" customFormat="1" x14ac:dyDescent="0.2">
      <c r="A66" s="70" t="s">
        <v>87</v>
      </c>
      <c r="B66" s="49" t="s">
        <v>51</v>
      </c>
      <c r="C66" s="80">
        <v>296</v>
      </c>
      <c r="D66" s="80">
        <v>302</v>
      </c>
      <c r="E66" s="80">
        <v>298</v>
      </c>
      <c r="F66" s="80">
        <v>300</v>
      </c>
      <c r="G66" s="80">
        <v>314</v>
      </c>
      <c r="H66" s="80">
        <v>327</v>
      </c>
      <c r="I66" s="80">
        <v>325</v>
      </c>
      <c r="J66" s="80">
        <v>325</v>
      </c>
      <c r="K66" s="80">
        <f t="shared" si="73"/>
        <v>328.30799999999999</v>
      </c>
      <c r="L66" s="80">
        <f t="shared" si="74"/>
        <v>329.61599999999999</v>
      </c>
      <c r="M66" s="80">
        <f t="shared" si="75"/>
        <v>329.94953999999996</v>
      </c>
      <c r="N66" s="80">
        <f t="shared" si="76"/>
        <v>331.92331200000001</v>
      </c>
      <c r="O66" s="80">
        <f t="shared" si="77"/>
        <v>331.92923723999996</v>
      </c>
      <c r="P66" s="80">
        <f t="shared" si="78"/>
        <v>335.24254511999999</v>
      </c>
      <c r="Q66" s="46"/>
      <c r="R66" s="46"/>
      <c r="S66" s="46"/>
      <c r="T66" s="46"/>
      <c r="U66" s="46"/>
      <c r="V66" s="46"/>
      <c r="W66" s="46"/>
      <c r="X66" s="46"/>
      <c r="Y66" s="46"/>
      <c r="Z66" s="46"/>
      <c r="AA66" s="46"/>
      <c r="AB66" s="46"/>
      <c r="AC66" s="46"/>
      <c r="AD66" s="46"/>
      <c r="AE66" s="46"/>
      <c r="AF66" s="46"/>
      <c r="AG66" s="46"/>
      <c r="AH66" s="46"/>
      <c r="AI66" s="46"/>
      <c r="AJ66" s="46"/>
      <c r="AK66" s="46"/>
      <c r="AL66" s="46"/>
      <c r="AM66" s="46"/>
      <c r="AN66" s="46"/>
      <c r="AO66" s="46"/>
      <c r="AP66" s="46"/>
      <c r="AQ66" s="46"/>
      <c r="AR66" s="46"/>
      <c r="AS66" s="46"/>
      <c r="AT66" s="46"/>
      <c r="AU66" s="46"/>
      <c r="AV66" s="46"/>
      <c r="AW66" s="46"/>
      <c r="AX66" s="46"/>
      <c r="AY66" s="46"/>
      <c r="AZ66" s="46"/>
      <c r="BA66" s="46"/>
      <c r="BB66" s="46"/>
      <c r="BC66" s="46"/>
      <c r="BD66" s="46"/>
      <c r="BE66" s="46"/>
      <c r="BF66" s="46"/>
      <c r="BG66" s="46"/>
      <c r="BH66" s="46"/>
      <c r="BI66" s="46"/>
      <c r="BJ66" s="46"/>
      <c r="BK66" s="46"/>
      <c r="BL66" s="46"/>
      <c r="BM66" s="46"/>
      <c r="BN66" s="46"/>
      <c r="BO66" s="46"/>
      <c r="BP66" s="46"/>
      <c r="BQ66" s="46"/>
      <c r="BR66" s="46"/>
      <c r="BS66" s="46"/>
      <c r="BT66" s="46"/>
      <c r="BU66" s="46"/>
      <c r="BV66" s="46"/>
      <c r="BW66" s="46"/>
      <c r="BX66" s="46"/>
      <c r="BY66" s="46"/>
      <c r="BZ66" s="46"/>
      <c r="CA66" s="46"/>
      <c r="CB66" s="46"/>
      <c r="CC66" s="46"/>
      <c r="CD66" s="46"/>
      <c r="CE66" s="46"/>
      <c r="CF66" s="46"/>
      <c r="CG66" s="46"/>
      <c r="CH66" s="46"/>
      <c r="CI66" s="46"/>
      <c r="CJ66" s="46"/>
      <c r="CK66" s="46"/>
      <c r="CL66" s="46"/>
      <c r="CM66" s="46"/>
      <c r="CN66" s="46"/>
      <c r="CO66" s="46"/>
      <c r="CP66" s="46"/>
      <c r="CQ66" s="46"/>
      <c r="CR66" s="46"/>
      <c r="CS66" s="46"/>
      <c r="CT66" s="46"/>
      <c r="CU66" s="46"/>
      <c r="CV66" s="46"/>
      <c r="CW66" s="46"/>
      <c r="CX66" s="46"/>
      <c r="CY66" s="46"/>
      <c r="CZ66" s="46"/>
      <c r="DA66" s="46"/>
      <c r="DB66" s="46"/>
      <c r="DC66" s="46"/>
      <c r="DD66" s="46"/>
      <c r="DE66" s="46"/>
      <c r="DF66" s="46"/>
      <c r="DG66" s="46"/>
      <c r="DH66" s="46"/>
      <c r="DI66" s="46"/>
      <c r="DJ66" s="46"/>
      <c r="DK66" s="46"/>
      <c r="DL66" s="46"/>
      <c r="DM66" s="46"/>
      <c r="DN66" s="46"/>
      <c r="DO66" s="46"/>
      <c r="DP66" s="46"/>
      <c r="DQ66" s="46"/>
      <c r="DR66" s="46"/>
      <c r="DS66" s="46"/>
      <c r="DT66" s="46"/>
      <c r="DU66" s="46"/>
      <c r="DV66" s="46"/>
      <c r="DW66" s="46"/>
      <c r="DX66" s="46"/>
      <c r="DY66" s="46"/>
      <c r="DZ66" s="46"/>
      <c r="EA66" s="46"/>
      <c r="EB66" s="46"/>
      <c r="EC66" s="46"/>
      <c r="ED66" s="46"/>
      <c r="EE66" s="46"/>
      <c r="EF66" s="46"/>
      <c r="EG66" s="46"/>
      <c r="EH66" s="46"/>
      <c r="EI66" s="46"/>
      <c r="EJ66" s="46"/>
      <c r="EK66" s="46"/>
      <c r="EL66" s="46"/>
      <c r="EM66" s="46"/>
      <c r="EN66" s="46"/>
      <c r="EO66" s="46"/>
      <c r="EP66" s="46"/>
      <c r="EQ66" s="46"/>
      <c r="ER66" s="46"/>
      <c r="ES66" s="46"/>
      <c r="ET66" s="46"/>
      <c r="EU66" s="46"/>
      <c r="EV66" s="46"/>
      <c r="EW66" s="46"/>
      <c r="EX66" s="46"/>
      <c r="EY66" s="46"/>
      <c r="EZ66" s="46"/>
      <c r="FA66" s="46"/>
      <c r="FB66" s="46"/>
      <c r="FC66" s="46"/>
      <c r="FD66" s="46"/>
      <c r="FE66" s="46"/>
      <c r="FF66" s="46"/>
      <c r="FG66" s="46"/>
      <c r="FH66" s="46"/>
      <c r="FI66" s="46"/>
      <c r="FJ66" s="46"/>
      <c r="FK66" s="46"/>
      <c r="FL66" s="46"/>
      <c r="FM66" s="46"/>
      <c r="FN66" s="46"/>
      <c r="FO66" s="46"/>
      <c r="FP66" s="46"/>
      <c r="FQ66" s="46"/>
      <c r="FR66" s="46"/>
      <c r="FS66" s="46"/>
      <c r="FT66" s="46"/>
      <c r="FU66" s="46"/>
      <c r="FV66" s="46"/>
      <c r="FW66" s="46"/>
      <c r="FX66" s="46"/>
      <c r="FY66" s="46"/>
      <c r="FZ66" s="46"/>
      <c r="GA66" s="46"/>
      <c r="GB66" s="46"/>
      <c r="GC66" s="46"/>
      <c r="GD66" s="46"/>
      <c r="GE66" s="46"/>
      <c r="GF66" s="46"/>
      <c r="GG66" s="46"/>
      <c r="GH66" s="46"/>
      <c r="GI66" s="46"/>
      <c r="GJ66" s="46"/>
      <c r="GK66" s="46"/>
      <c r="GL66" s="46"/>
      <c r="GM66" s="46"/>
      <c r="GN66" s="46"/>
      <c r="GO66" s="46"/>
      <c r="GP66" s="46"/>
      <c r="GQ66" s="46"/>
      <c r="GR66" s="46"/>
      <c r="GS66" s="46"/>
      <c r="GT66" s="46"/>
      <c r="GU66" s="46"/>
      <c r="GV66" s="46"/>
      <c r="GW66" s="46"/>
      <c r="GX66" s="46"/>
      <c r="GY66" s="46"/>
      <c r="GZ66" s="46"/>
      <c r="HA66" s="46"/>
      <c r="HB66" s="46"/>
      <c r="HC66" s="46"/>
      <c r="HD66" s="46"/>
      <c r="HE66" s="46"/>
      <c r="HF66" s="46"/>
      <c r="HG66" s="46"/>
      <c r="HH66" s="46"/>
      <c r="HI66" s="46"/>
      <c r="HJ66" s="46"/>
      <c r="HK66" s="46"/>
      <c r="HL66" s="46"/>
      <c r="HM66" s="46"/>
      <c r="HN66" s="46"/>
      <c r="HO66" s="46"/>
      <c r="HP66" s="46"/>
      <c r="HQ66" s="46"/>
      <c r="HR66" s="46"/>
      <c r="HS66" s="46"/>
      <c r="HT66" s="46"/>
      <c r="HU66" s="46"/>
      <c r="HV66" s="46"/>
      <c r="HW66" s="46"/>
      <c r="HX66" s="46"/>
      <c r="HY66" s="46"/>
      <c r="HZ66" s="46"/>
      <c r="IA66" s="46"/>
      <c r="IB66" s="46"/>
      <c r="IC66" s="46"/>
      <c r="ID66" s="46"/>
      <c r="IE66" s="46"/>
      <c r="IF66" s="46"/>
      <c r="IG66" s="46"/>
      <c r="IH66" s="46"/>
      <c r="II66" s="46"/>
      <c r="IJ66" s="46"/>
      <c r="IK66" s="46"/>
      <c r="IL66" s="46"/>
      <c r="IM66" s="46"/>
      <c r="IN66" s="46"/>
      <c r="IO66" s="46"/>
      <c r="IP66" s="46"/>
      <c r="IQ66" s="46"/>
      <c r="IR66" s="46"/>
      <c r="IS66" s="46"/>
      <c r="IT66" s="46"/>
      <c r="IU66" s="46"/>
      <c r="IV66" s="46"/>
      <c r="IW66" s="46"/>
      <c r="IX66" s="46"/>
      <c r="IY66" s="46"/>
      <c r="IZ66" s="46"/>
      <c r="JA66" s="46"/>
      <c r="JB66" s="46"/>
      <c r="JC66" s="46"/>
      <c r="JD66" s="46"/>
      <c r="JE66" s="46"/>
      <c r="JF66" s="46"/>
      <c r="JG66" s="46"/>
      <c r="JH66" s="46"/>
      <c r="JI66" s="46"/>
      <c r="JJ66" s="46"/>
      <c r="JK66" s="46"/>
      <c r="JL66" s="46"/>
      <c r="JM66" s="46"/>
      <c r="JN66" s="46"/>
      <c r="JO66" s="46"/>
      <c r="JP66" s="46"/>
      <c r="JQ66" s="46"/>
      <c r="JR66" s="46"/>
      <c r="JS66" s="46"/>
      <c r="JT66" s="46"/>
      <c r="JU66" s="46"/>
      <c r="JV66" s="46"/>
      <c r="JW66" s="46"/>
      <c r="JX66" s="46"/>
      <c r="JY66" s="46"/>
      <c r="JZ66" s="46"/>
      <c r="KA66" s="46"/>
      <c r="KB66" s="46"/>
      <c r="KC66" s="46"/>
      <c r="KD66" s="46"/>
      <c r="KE66" s="46"/>
      <c r="KF66" s="46"/>
      <c r="KG66" s="46"/>
      <c r="KH66" s="46"/>
      <c r="KI66" s="46"/>
      <c r="KJ66" s="46"/>
      <c r="KK66" s="46"/>
      <c r="KL66" s="46"/>
      <c r="KM66" s="46"/>
      <c r="KN66" s="46"/>
      <c r="KO66" s="46"/>
      <c r="KP66" s="46"/>
      <c r="KQ66" s="46"/>
      <c r="KR66" s="46"/>
      <c r="KS66" s="46"/>
      <c r="KT66" s="46"/>
      <c r="KU66" s="46"/>
      <c r="KV66" s="46"/>
      <c r="KW66" s="46"/>
      <c r="KX66" s="46"/>
      <c r="KY66" s="46"/>
      <c r="KZ66" s="46"/>
      <c r="LA66" s="46"/>
      <c r="LB66" s="46"/>
      <c r="LC66" s="46"/>
      <c r="LD66" s="46"/>
      <c r="LE66" s="46"/>
      <c r="LF66" s="46"/>
      <c r="LG66" s="46"/>
      <c r="LH66" s="46"/>
      <c r="LI66" s="46"/>
      <c r="LJ66" s="46"/>
      <c r="LK66" s="46"/>
      <c r="LL66" s="46"/>
      <c r="LM66" s="46"/>
      <c r="LN66" s="46"/>
      <c r="LO66" s="46"/>
      <c r="LP66" s="46"/>
      <c r="LQ66" s="46"/>
      <c r="LR66" s="46"/>
      <c r="LS66" s="46"/>
      <c r="LT66" s="46"/>
      <c r="LU66" s="46"/>
      <c r="LV66" s="46"/>
      <c r="LW66" s="46"/>
      <c r="LX66" s="46"/>
      <c r="LY66" s="46"/>
      <c r="LZ66" s="46"/>
      <c r="MA66" s="46"/>
      <c r="MB66" s="46"/>
      <c r="MC66" s="46"/>
      <c r="MD66" s="46"/>
      <c r="ME66" s="46"/>
      <c r="MF66" s="46"/>
      <c r="MG66" s="46"/>
      <c r="MH66" s="46"/>
      <c r="MI66" s="46"/>
      <c r="MJ66" s="46"/>
      <c r="MK66" s="46"/>
      <c r="ML66" s="46"/>
      <c r="MM66" s="46"/>
      <c r="MN66" s="46"/>
      <c r="MO66" s="46"/>
      <c r="MP66" s="46"/>
      <c r="MQ66" s="46"/>
      <c r="MR66" s="46"/>
      <c r="MS66" s="46"/>
      <c r="MT66" s="46"/>
      <c r="MU66" s="46"/>
      <c r="MV66" s="46"/>
      <c r="MW66" s="46"/>
      <c r="MX66" s="46"/>
      <c r="MY66" s="46"/>
      <c r="MZ66" s="46"/>
      <c r="NA66" s="46"/>
      <c r="NB66" s="46"/>
      <c r="NC66" s="46"/>
      <c r="ND66" s="46"/>
      <c r="NE66" s="46"/>
      <c r="NF66" s="46"/>
      <c r="NG66" s="46"/>
      <c r="NH66" s="46"/>
      <c r="NI66" s="46"/>
      <c r="NJ66" s="46"/>
      <c r="NK66" s="46"/>
      <c r="NL66" s="46"/>
      <c r="NM66" s="46"/>
      <c r="NN66" s="46"/>
      <c r="NO66" s="46"/>
      <c r="NP66" s="46"/>
      <c r="NQ66" s="46"/>
      <c r="NR66" s="46"/>
      <c r="NS66" s="46"/>
      <c r="NT66" s="46"/>
      <c r="NU66" s="46"/>
      <c r="NV66" s="46"/>
      <c r="NW66" s="46"/>
      <c r="NX66" s="46"/>
      <c r="NY66" s="46"/>
      <c r="NZ66" s="46"/>
      <c r="OA66" s="46"/>
      <c r="OB66" s="46"/>
      <c r="OC66" s="46"/>
      <c r="OD66" s="46"/>
      <c r="OE66" s="46"/>
      <c r="OF66" s="46"/>
      <c r="OG66" s="46"/>
      <c r="OH66" s="46"/>
      <c r="OI66" s="46"/>
      <c r="OJ66" s="46"/>
      <c r="OK66" s="46"/>
      <c r="OL66" s="46"/>
      <c r="OM66" s="46"/>
      <c r="ON66" s="46"/>
      <c r="OO66" s="46"/>
      <c r="OP66" s="46"/>
      <c r="OQ66" s="46"/>
      <c r="OR66" s="46"/>
      <c r="OS66" s="46"/>
      <c r="OT66" s="46"/>
      <c r="OU66" s="46"/>
      <c r="OV66" s="46"/>
      <c r="OW66" s="46"/>
      <c r="OX66" s="46"/>
      <c r="OY66" s="46"/>
      <c r="OZ66" s="46"/>
      <c r="PA66" s="46"/>
      <c r="PB66" s="46"/>
      <c r="PC66" s="46"/>
      <c r="PD66" s="46"/>
      <c r="PE66" s="46"/>
      <c r="PF66" s="46"/>
      <c r="PG66" s="46"/>
      <c r="PH66" s="46"/>
      <c r="PI66" s="46"/>
      <c r="PJ66" s="46"/>
      <c r="PK66" s="46"/>
      <c r="PL66" s="46"/>
      <c r="PM66" s="46"/>
      <c r="PN66" s="46"/>
      <c r="PO66" s="46"/>
      <c r="PP66" s="46"/>
      <c r="PQ66" s="46"/>
      <c r="PR66" s="46"/>
      <c r="PS66" s="46"/>
      <c r="PT66" s="46"/>
    </row>
    <row r="67" spans="1:436" s="2" customFormat="1" hidden="1" x14ac:dyDescent="0.2">
      <c r="A67" s="70" t="s">
        <v>47</v>
      </c>
      <c r="B67" s="49"/>
      <c r="C67" s="80">
        <v>149</v>
      </c>
      <c r="D67" s="80">
        <v>182</v>
      </c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  <c r="Q67" s="46"/>
      <c r="R67" s="46"/>
      <c r="S67" s="46"/>
      <c r="T67" s="46"/>
      <c r="U67" s="46"/>
      <c r="V67" s="46"/>
      <c r="W67" s="46"/>
      <c r="X67" s="46"/>
      <c r="Y67" s="46"/>
      <c r="Z67" s="46"/>
      <c r="AA67" s="46"/>
      <c r="AB67" s="46"/>
      <c r="AC67" s="46"/>
      <c r="AD67" s="46"/>
      <c r="AE67" s="46"/>
      <c r="AF67" s="46"/>
      <c r="AG67" s="46"/>
      <c r="AH67" s="46"/>
      <c r="AI67" s="46"/>
      <c r="AJ67" s="46"/>
      <c r="AK67" s="46"/>
      <c r="AL67" s="46"/>
      <c r="AM67" s="46"/>
      <c r="AN67" s="46"/>
      <c r="AO67" s="46"/>
      <c r="AP67" s="46"/>
      <c r="AQ67" s="46"/>
      <c r="AR67" s="46"/>
      <c r="AS67" s="46"/>
      <c r="AT67" s="46"/>
      <c r="AU67" s="46"/>
      <c r="AV67" s="46"/>
      <c r="AW67" s="46"/>
      <c r="AX67" s="46"/>
      <c r="AY67" s="46"/>
      <c r="AZ67" s="46"/>
      <c r="BA67" s="46"/>
      <c r="BB67" s="46"/>
      <c r="BC67" s="46"/>
      <c r="BD67" s="46"/>
      <c r="BE67" s="46"/>
      <c r="BF67" s="46"/>
      <c r="BG67" s="46"/>
      <c r="BH67" s="46"/>
      <c r="BI67" s="46"/>
      <c r="BJ67" s="46"/>
      <c r="BK67" s="46"/>
      <c r="BL67" s="46"/>
      <c r="BM67" s="46"/>
      <c r="BN67" s="46"/>
      <c r="BO67" s="46"/>
      <c r="BP67" s="46"/>
      <c r="BQ67" s="46"/>
      <c r="BR67" s="46"/>
      <c r="BS67" s="46"/>
      <c r="BT67" s="46"/>
      <c r="BU67" s="46"/>
      <c r="BV67" s="46"/>
      <c r="BW67" s="46"/>
      <c r="BX67" s="46"/>
      <c r="BY67" s="46"/>
      <c r="BZ67" s="46"/>
      <c r="CA67" s="46"/>
      <c r="CB67" s="46"/>
      <c r="CC67" s="46"/>
      <c r="CD67" s="46"/>
      <c r="CE67" s="46"/>
      <c r="CF67" s="46"/>
      <c r="CG67" s="46"/>
      <c r="CH67" s="46"/>
      <c r="CI67" s="46"/>
      <c r="CJ67" s="46"/>
      <c r="CK67" s="46"/>
      <c r="CL67" s="46"/>
      <c r="CM67" s="46"/>
      <c r="CN67" s="46"/>
      <c r="CO67" s="46"/>
      <c r="CP67" s="46"/>
      <c r="CQ67" s="46"/>
      <c r="CR67" s="46"/>
      <c r="CS67" s="46"/>
      <c r="CT67" s="46"/>
      <c r="CU67" s="46"/>
      <c r="CV67" s="46"/>
      <c r="CW67" s="46"/>
      <c r="CX67" s="46"/>
      <c r="CY67" s="46"/>
      <c r="CZ67" s="46"/>
      <c r="DA67" s="46"/>
      <c r="DB67" s="46"/>
      <c r="DC67" s="46"/>
      <c r="DD67" s="46"/>
      <c r="DE67" s="46"/>
      <c r="DF67" s="46"/>
      <c r="DG67" s="46"/>
      <c r="DH67" s="46"/>
      <c r="DI67" s="46"/>
      <c r="DJ67" s="46"/>
      <c r="DK67" s="46"/>
      <c r="DL67" s="46"/>
      <c r="DM67" s="46"/>
      <c r="DN67" s="46"/>
      <c r="DO67" s="46"/>
      <c r="DP67" s="46"/>
      <c r="DQ67" s="46"/>
      <c r="DR67" s="46"/>
      <c r="DS67" s="46"/>
      <c r="DT67" s="46"/>
      <c r="DU67" s="46"/>
      <c r="DV67" s="46"/>
      <c r="DW67" s="46"/>
      <c r="DX67" s="46"/>
      <c r="DY67" s="46"/>
      <c r="DZ67" s="46"/>
      <c r="EA67" s="46"/>
      <c r="EB67" s="46"/>
      <c r="EC67" s="46"/>
      <c r="ED67" s="46"/>
      <c r="EE67" s="46"/>
      <c r="EF67" s="46"/>
      <c r="EG67" s="46"/>
      <c r="EH67" s="46"/>
      <c r="EI67" s="46"/>
      <c r="EJ67" s="46"/>
      <c r="EK67" s="46"/>
      <c r="EL67" s="46"/>
      <c r="EM67" s="46"/>
      <c r="EN67" s="46"/>
      <c r="EO67" s="46"/>
      <c r="EP67" s="46"/>
      <c r="EQ67" s="46"/>
      <c r="ER67" s="46"/>
      <c r="ES67" s="46"/>
      <c r="ET67" s="46"/>
      <c r="EU67" s="46"/>
      <c r="EV67" s="46"/>
      <c r="EW67" s="46"/>
      <c r="EX67" s="46"/>
      <c r="EY67" s="46"/>
      <c r="EZ67" s="46"/>
      <c r="FA67" s="46"/>
      <c r="FB67" s="46"/>
      <c r="FC67" s="46"/>
      <c r="FD67" s="46"/>
      <c r="FE67" s="46"/>
      <c r="FF67" s="46"/>
      <c r="FG67" s="46"/>
      <c r="FH67" s="46"/>
      <c r="FI67" s="46"/>
      <c r="FJ67" s="46"/>
      <c r="FK67" s="46"/>
      <c r="FL67" s="46"/>
      <c r="FM67" s="46"/>
      <c r="FN67" s="46"/>
      <c r="FO67" s="46"/>
      <c r="FP67" s="46"/>
      <c r="FQ67" s="46"/>
      <c r="FR67" s="46"/>
      <c r="FS67" s="46"/>
      <c r="FT67" s="46"/>
      <c r="FU67" s="46"/>
      <c r="FV67" s="46"/>
      <c r="FW67" s="46"/>
      <c r="FX67" s="46"/>
      <c r="FY67" s="46"/>
      <c r="FZ67" s="46"/>
      <c r="GA67" s="46"/>
      <c r="GB67" s="46"/>
      <c r="GC67" s="46"/>
      <c r="GD67" s="46"/>
      <c r="GE67" s="46"/>
      <c r="GF67" s="46"/>
      <c r="GG67" s="46"/>
      <c r="GH67" s="46"/>
      <c r="GI67" s="46"/>
      <c r="GJ67" s="46"/>
      <c r="GK67" s="46"/>
      <c r="GL67" s="46"/>
      <c r="GM67" s="46"/>
      <c r="GN67" s="46"/>
      <c r="GO67" s="46"/>
      <c r="GP67" s="46"/>
      <c r="GQ67" s="46"/>
      <c r="GR67" s="46"/>
      <c r="GS67" s="46"/>
      <c r="GT67" s="46"/>
      <c r="GU67" s="46"/>
      <c r="GV67" s="46"/>
      <c r="GW67" s="46"/>
      <c r="GX67" s="46"/>
      <c r="GY67" s="46"/>
      <c r="GZ67" s="46"/>
      <c r="HA67" s="46"/>
      <c r="HB67" s="46"/>
      <c r="HC67" s="46"/>
      <c r="HD67" s="46"/>
      <c r="HE67" s="46"/>
      <c r="HF67" s="46"/>
      <c r="HG67" s="46"/>
      <c r="HH67" s="46"/>
      <c r="HI67" s="46"/>
      <c r="HJ67" s="46"/>
      <c r="HK67" s="46"/>
      <c r="HL67" s="46"/>
      <c r="HM67" s="46"/>
      <c r="HN67" s="46"/>
      <c r="HO67" s="46"/>
      <c r="HP67" s="46"/>
      <c r="HQ67" s="46"/>
      <c r="HR67" s="46"/>
      <c r="HS67" s="46"/>
      <c r="HT67" s="46"/>
      <c r="HU67" s="46"/>
      <c r="HV67" s="46"/>
      <c r="HW67" s="46"/>
      <c r="HX67" s="46"/>
      <c r="HY67" s="46"/>
      <c r="HZ67" s="46"/>
      <c r="IA67" s="46"/>
      <c r="IB67" s="46"/>
      <c r="IC67" s="46"/>
      <c r="ID67" s="46"/>
      <c r="IE67" s="46"/>
      <c r="IF67" s="46"/>
      <c r="IG67" s="46"/>
      <c r="IH67" s="46"/>
      <c r="II67" s="46"/>
      <c r="IJ67" s="46"/>
      <c r="IK67" s="46"/>
      <c r="IL67" s="46"/>
      <c r="IM67" s="46"/>
      <c r="IN67" s="46"/>
      <c r="IO67" s="46"/>
      <c r="IP67" s="46"/>
      <c r="IQ67" s="46"/>
      <c r="IR67" s="46"/>
      <c r="IS67" s="46"/>
      <c r="IT67" s="46"/>
      <c r="IU67" s="46"/>
      <c r="IV67" s="46"/>
      <c r="IW67" s="46"/>
      <c r="IX67" s="46"/>
      <c r="IY67" s="46"/>
      <c r="IZ67" s="46"/>
      <c r="JA67" s="46"/>
      <c r="JB67" s="46"/>
      <c r="JC67" s="46"/>
      <c r="JD67" s="46"/>
      <c r="JE67" s="46"/>
      <c r="JF67" s="46"/>
      <c r="JG67" s="46"/>
      <c r="JH67" s="46"/>
      <c r="JI67" s="46"/>
      <c r="JJ67" s="46"/>
      <c r="JK67" s="46"/>
      <c r="JL67" s="46"/>
      <c r="JM67" s="46"/>
      <c r="JN67" s="46"/>
      <c r="JO67" s="46"/>
      <c r="JP67" s="46"/>
      <c r="JQ67" s="46"/>
      <c r="JR67" s="46"/>
      <c r="JS67" s="46"/>
      <c r="JT67" s="46"/>
      <c r="JU67" s="46"/>
      <c r="JV67" s="46"/>
      <c r="JW67" s="46"/>
      <c r="JX67" s="46"/>
      <c r="JY67" s="46"/>
      <c r="JZ67" s="46"/>
      <c r="KA67" s="46"/>
      <c r="KB67" s="46"/>
      <c r="KC67" s="46"/>
      <c r="KD67" s="46"/>
      <c r="KE67" s="46"/>
      <c r="KF67" s="46"/>
      <c r="KG67" s="46"/>
      <c r="KH67" s="46"/>
      <c r="KI67" s="46"/>
      <c r="KJ67" s="46"/>
      <c r="KK67" s="46"/>
      <c r="KL67" s="46"/>
      <c r="KM67" s="46"/>
      <c r="KN67" s="46"/>
      <c r="KO67" s="46"/>
      <c r="KP67" s="46"/>
      <c r="KQ67" s="46"/>
      <c r="KR67" s="46"/>
      <c r="KS67" s="46"/>
      <c r="KT67" s="46"/>
      <c r="KU67" s="46"/>
      <c r="KV67" s="46"/>
      <c r="KW67" s="46"/>
      <c r="KX67" s="46"/>
      <c r="KY67" s="46"/>
      <c r="KZ67" s="46"/>
      <c r="LA67" s="46"/>
      <c r="LB67" s="46"/>
      <c r="LC67" s="46"/>
      <c r="LD67" s="46"/>
      <c r="LE67" s="46"/>
      <c r="LF67" s="46"/>
      <c r="LG67" s="46"/>
      <c r="LH67" s="46"/>
      <c r="LI67" s="46"/>
      <c r="LJ67" s="46"/>
      <c r="LK67" s="46"/>
      <c r="LL67" s="46"/>
      <c r="LM67" s="46"/>
      <c r="LN67" s="46"/>
      <c r="LO67" s="46"/>
      <c r="LP67" s="46"/>
      <c r="LQ67" s="46"/>
      <c r="LR67" s="46"/>
      <c r="LS67" s="46"/>
      <c r="LT67" s="46"/>
      <c r="LU67" s="46"/>
      <c r="LV67" s="46"/>
      <c r="LW67" s="46"/>
      <c r="LX67" s="46"/>
      <c r="LY67" s="46"/>
      <c r="LZ67" s="46"/>
      <c r="MA67" s="46"/>
      <c r="MB67" s="46"/>
      <c r="MC67" s="46"/>
      <c r="MD67" s="46"/>
      <c r="ME67" s="46"/>
      <c r="MF67" s="46"/>
      <c r="MG67" s="46"/>
      <c r="MH67" s="46"/>
      <c r="MI67" s="46"/>
      <c r="MJ67" s="46"/>
      <c r="MK67" s="46"/>
      <c r="ML67" s="46"/>
      <c r="MM67" s="46"/>
      <c r="MN67" s="46"/>
      <c r="MO67" s="46"/>
      <c r="MP67" s="46"/>
      <c r="MQ67" s="46"/>
      <c r="MR67" s="46"/>
      <c r="MS67" s="46"/>
      <c r="MT67" s="46"/>
      <c r="MU67" s="46"/>
      <c r="MV67" s="46"/>
      <c r="MW67" s="46"/>
      <c r="MX67" s="46"/>
      <c r="MY67" s="46"/>
      <c r="MZ67" s="46"/>
      <c r="NA67" s="46"/>
      <c r="NB67" s="46"/>
      <c r="NC67" s="46"/>
      <c r="ND67" s="46"/>
      <c r="NE67" s="46"/>
      <c r="NF67" s="46"/>
      <c r="NG67" s="46"/>
      <c r="NH67" s="46"/>
      <c r="NI67" s="46"/>
      <c r="NJ67" s="46"/>
      <c r="NK67" s="46"/>
      <c r="NL67" s="46"/>
      <c r="NM67" s="46"/>
      <c r="NN67" s="46"/>
      <c r="NO67" s="46"/>
      <c r="NP67" s="46"/>
      <c r="NQ67" s="46"/>
      <c r="NR67" s="46"/>
      <c r="NS67" s="46"/>
      <c r="NT67" s="46"/>
      <c r="NU67" s="46"/>
      <c r="NV67" s="46"/>
      <c r="NW67" s="46"/>
      <c r="NX67" s="46"/>
      <c r="NY67" s="46"/>
      <c r="NZ67" s="46"/>
      <c r="OA67" s="46"/>
      <c r="OB67" s="46"/>
      <c r="OC67" s="46"/>
      <c r="OD67" s="46"/>
      <c r="OE67" s="46"/>
      <c r="OF67" s="46"/>
      <c r="OG67" s="46"/>
      <c r="OH67" s="46"/>
      <c r="OI67" s="46"/>
      <c r="OJ67" s="46"/>
      <c r="OK67" s="46"/>
      <c r="OL67" s="46"/>
      <c r="OM67" s="46"/>
      <c r="ON67" s="46"/>
      <c r="OO67" s="46"/>
      <c r="OP67" s="46"/>
      <c r="OQ67" s="46"/>
      <c r="OR67" s="46"/>
      <c r="OS67" s="46"/>
      <c r="OT67" s="46"/>
      <c r="OU67" s="46"/>
      <c r="OV67" s="46"/>
      <c r="OW67" s="46"/>
      <c r="OX67" s="46"/>
      <c r="OY67" s="46"/>
      <c r="OZ67" s="46"/>
      <c r="PA67" s="46"/>
      <c r="PB67" s="46"/>
      <c r="PC67" s="46"/>
      <c r="PD67" s="46"/>
      <c r="PE67" s="46"/>
      <c r="PF67" s="46"/>
      <c r="PG67" s="46"/>
      <c r="PH67" s="46"/>
      <c r="PI67" s="46"/>
      <c r="PJ67" s="46"/>
      <c r="PK67" s="46"/>
      <c r="PL67" s="46"/>
      <c r="PM67" s="46"/>
      <c r="PN67" s="46"/>
      <c r="PO67" s="46"/>
      <c r="PP67" s="46"/>
      <c r="PQ67" s="46"/>
      <c r="PR67" s="46"/>
      <c r="PS67" s="46"/>
      <c r="PT67" s="46"/>
    </row>
    <row r="68" spans="1:436" x14ac:dyDescent="0.2">
      <c r="A68" s="74" t="s">
        <v>48</v>
      </c>
      <c r="B68" s="49" t="s">
        <v>51</v>
      </c>
      <c r="C68" s="73">
        <v>84</v>
      </c>
      <c r="D68" s="73">
        <v>90</v>
      </c>
      <c r="E68" s="73">
        <v>80</v>
      </c>
      <c r="F68" s="73">
        <v>83</v>
      </c>
      <c r="G68" s="73">
        <v>78</v>
      </c>
      <c r="H68" s="73">
        <v>77</v>
      </c>
      <c r="I68" s="73">
        <v>170</v>
      </c>
      <c r="J68" s="73">
        <v>171</v>
      </c>
      <c r="K68" s="73">
        <f>H68*100.4%</f>
        <v>77.308000000000007</v>
      </c>
      <c r="L68" s="73">
        <f>H68*100.8%</f>
        <v>77.616</v>
      </c>
      <c r="M68" s="73">
        <f>K68*100.5%</f>
        <v>77.694540000000003</v>
      </c>
      <c r="N68" s="73">
        <f>L68*100.7%</f>
        <v>78.159312000000014</v>
      </c>
      <c r="O68" s="73">
        <f>M68*100.6%</f>
        <v>78.160707240000008</v>
      </c>
      <c r="P68" s="73">
        <f>N68*101%</f>
        <v>78.940905120000011</v>
      </c>
    </row>
    <row r="69" spans="1:436" x14ac:dyDescent="0.2">
      <c r="A69" s="48" t="s">
        <v>10</v>
      </c>
      <c r="B69" s="49" t="s">
        <v>1</v>
      </c>
      <c r="C69" s="50">
        <v>100</v>
      </c>
      <c r="D69" s="50">
        <f>D68/C68*100</f>
        <v>107.14285714285714</v>
      </c>
      <c r="E69" s="50">
        <f t="shared" ref="E69" si="79">E68/D68*100</f>
        <v>88.888888888888886</v>
      </c>
      <c r="F69" s="50">
        <f>F68/E68*100</f>
        <v>103.75000000000001</v>
      </c>
      <c r="G69" s="50">
        <f>G68/F68*100</f>
        <v>93.975903614457835</v>
      </c>
      <c r="H69" s="50">
        <f>H68/G68*100</f>
        <v>98.71794871794873</v>
      </c>
      <c r="I69" s="50">
        <f>H68/G68*100</f>
        <v>98.71794871794873</v>
      </c>
      <c r="J69" s="50">
        <f>H68/G68*100</f>
        <v>98.71794871794873</v>
      </c>
      <c r="K69" s="50">
        <f>K68/H68*100</f>
        <v>100.4</v>
      </c>
      <c r="L69" s="50">
        <f>L68/H68*100</f>
        <v>100.8</v>
      </c>
      <c r="M69" s="50">
        <f>M68/K68*100</f>
        <v>100.49999999999999</v>
      </c>
      <c r="N69" s="50">
        <f>N68/L68*100</f>
        <v>100.70000000000002</v>
      </c>
      <c r="O69" s="50">
        <f t="shared" ref="O69:P69" si="80">O68/M68*100</f>
        <v>100.6</v>
      </c>
      <c r="P69" s="50">
        <f t="shared" si="80"/>
        <v>101</v>
      </c>
    </row>
    <row r="70" spans="1:436" s="2" customFormat="1" ht="13.5" x14ac:dyDescent="0.2">
      <c r="A70" s="77" t="s">
        <v>16</v>
      </c>
      <c r="B70" s="49" t="s">
        <v>51</v>
      </c>
      <c r="C70" s="73">
        <f>C72+C78</f>
        <v>880</v>
      </c>
      <c r="D70" s="73">
        <f t="shared" ref="D70:P70" si="81">D72+D78</f>
        <v>814</v>
      </c>
      <c r="E70" s="73">
        <f>E72+E78</f>
        <v>770</v>
      </c>
      <c r="F70" s="73">
        <f t="shared" si="81"/>
        <v>874</v>
      </c>
      <c r="G70" s="73">
        <f t="shared" si="81"/>
        <v>874.08999999999992</v>
      </c>
      <c r="H70" s="73">
        <f t="shared" si="81"/>
        <v>846</v>
      </c>
      <c r="I70" s="73">
        <f>H72+H78</f>
        <v>846</v>
      </c>
      <c r="J70" s="73">
        <f>H72+H78</f>
        <v>846</v>
      </c>
      <c r="K70" s="73">
        <f t="shared" si="81"/>
        <v>849.38400000000001</v>
      </c>
      <c r="L70" s="73">
        <f t="shared" si="81"/>
        <v>852.76800000000003</v>
      </c>
      <c r="M70" s="73">
        <f t="shared" si="81"/>
        <v>853.63091999999983</v>
      </c>
      <c r="N70" s="73">
        <f t="shared" si="81"/>
        <v>858.73737600000004</v>
      </c>
      <c r="O70" s="73">
        <f t="shared" si="81"/>
        <v>858.75270551999984</v>
      </c>
      <c r="P70" s="73">
        <f t="shared" si="81"/>
        <v>867.32474976000015</v>
      </c>
      <c r="Q70" s="46"/>
      <c r="R70" s="46"/>
      <c r="S70" s="46"/>
      <c r="T70" s="46"/>
      <c r="U70" s="46"/>
      <c r="V70" s="46"/>
      <c r="W70" s="46"/>
      <c r="X70" s="46"/>
      <c r="Y70" s="46"/>
      <c r="Z70" s="46"/>
      <c r="AA70" s="46"/>
      <c r="AB70" s="46"/>
      <c r="AC70" s="46"/>
      <c r="AD70" s="46"/>
      <c r="AE70" s="46"/>
      <c r="AF70" s="46"/>
      <c r="AG70" s="46"/>
      <c r="AH70" s="46"/>
      <c r="AI70" s="46"/>
      <c r="AJ70" s="46"/>
      <c r="AK70" s="46"/>
      <c r="AL70" s="46"/>
      <c r="AM70" s="46"/>
      <c r="AN70" s="46"/>
      <c r="AO70" s="46"/>
      <c r="AP70" s="46"/>
      <c r="AQ70" s="46"/>
      <c r="AR70" s="46"/>
      <c r="AS70" s="46"/>
      <c r="AT70" s="46"/>
      <c r="AU70" s="46"/>
      <c r="AV70" s="46"/>
      <c r="AW70" s="46"/>
      <c r="AX70" s="46"/>
      <c r="AY70" s="46"/>
      <c r="AZ70" s="46"/>
      <c r="BA70" s="46"/>
      <c r="BB70" s="46"/>
      <c r="BC70" s="46"/>
      <c r="BD70" s="46"/>
      <c r="BE70" s="46"/>
      <c r="BF70" s="46"/>
      <c r="BG70" s="46"/>
      <c r="BH70" s="46"/>
      <c r="BI70" s="46"/>
      <c r="BJ70" s="46"/>
      <c r="BK70" s="46"/>
      <c r="BL70" s="46"/>
      <c r="BM70" s="46"/>
      <c r="BN70" s="46"/>
      <c r="BO70" s="46"/>
      <c r="BP70" s="46"/>
      <c r="BQ70" s="46"/>
      <c r="BR70" s="46"/>
      <c r="BS70" s="46"/>
      <c r="BT70" s="46"/>
      <c r="BU70" s="46"/>
      <c r="BV70" s="46"/>
      <c r="BW70" s="46"/>
      <c r="BX70" s="46"/>
      <c r="BY70" s="46"/>
      <c r="BZ70" s="46"/>
      <c r="CA70" s="46"/>
      <c r="CB70" s="46"/>
      <c r="CC70" s="46"/>
      <c r="CD70" s="46"/>
      <c r="CE70" s="46"/>
      <c r="CF70" s="46"/>
      <c r="CG70" s="46"/>
      <c r="CH70" s="46"/>
      <c r="CI70" s="46"/>
      <c r="CJ70" s="46"/>
      <c r="CK70" s="46"/>
      <c r="CL70" s="46"/>
      <c r="CM70" s="46"/>
      <c r="CN70" s="46"/>
      <c r="CO70" s="46"/>
      <c r="CP70" s="46"/>
      <c r="CQ70" s="46"/>
      <c r="CR70" s="46"/>
      <c r="CS70" s="46"/>
      <c r="CT70" s="46"/>
      <c r="CU70" s="46"/>
      <c r="CV70" s="46"/>
      <c r="CW70" s="46"/>
      <c r="CX70" s="46"/>
      <c r="CY70" s="46"/>
      <c r="CZ70" s="46"/>
      <c r="DA70" s="46"/>
      <c r="DB70" s="46"/>
      <c r="DC70" s="46"/>
      <c r="DD70" s="46"/>
      <c r="DE70" s="46"/>
      <c r="DF70" s="46"/>
      <c r="DG70" s="46"/>
      <c r="DH70" s="46"/>
      <c r="DI70" s="46"/>
      <c r="DJ70" s="46"/>
      <c r="DK70" s="46"/>
      <c r="DL70" s="46"/>
      <c r="DM70" s="46"/>
      <c r="DN70" s="46"/>
      <c r="DO70" s="46"/>
      <c r="DP70" s="46"/>
      <c r="DQ70" s="46"/>
      <c r="DR70" s="46"/>
      <c r="DS70" s="46"/>
      <c r="DT70" s="46"/>
      <c r="DU70" s="46"/>
      <c r="DV70" s="46"/>
      <c r="DW70" s="46"/>
      <c r="DX70" s="46"/>
      <c r="DY70" s="46"/>
      <c r="DZ70" s="46"/>
      <c r="EA70" s="46"/>
      <c r="EB70" s="46"/>
      <c r="EC70" s="46"/>
      <c r="ED70" s="46"/>
      <c r="EE70" s="46"/>
      <c r="EF70" s="46"/>
      <c r="EG70" s="46"/>
      <c r="EH70" s="46"/>
      <c r="EI70" s="46"/>
      <c r="EJ70" s="46"/>
      <c r="EK70" s="46"/>
      <c r="EL70" s="46"/>
      <c r="EM70" s="46"/>
      <c r="EN70" s="46"/>
      <c r="EO70" s="46"/>
      <c r="EP70" s="46"/>
      <c r="EQ70" s="46"/>
      <c r="ER70" s="46"/>
      <c r="ES70" s="46"/>
      <c r="ET70" s="46"/>
      <c r="EU70" s="46"/>
      <c r="EV70" s="46"/>
      <c r="EW70" s="46"/>
      <c r="EX70" s="46"/>
      <c r="EY70" s="46"/>
      <c r="EZ70" s="46"/>
      <c r="FA70" s="46"/>
      <c r="FB70" s="46"/>
      <c r="FC70" s="46"/>
      <c r="FD70" s="46"/>
      <c r="FE70" s="46"/>
      <c r="FF70" s="46"/>
      <c r="FG70" s="46"/>
      <c r="FH70" s="46"/>
      <c r="FI70" s="46"/>
      <c r="FJ70" s="46"/>
      <c r="FK70" s="46"/>
      <c r="FL70" s="46"/>
      <c r="FM70" s="46"/>
      <c r="FN70" s="46"/>
      <c r="FO70" s="46"/>
      <c r="FP70" s="46"/>
      <c r="FQ70" s="46"/>
      <c r="FR70" s="46"/>
      <c r="FS70" s="46"/>
      <c r="FT70" s="46"/>
      <c r="FU70" s="46"/>
      <c r="FV70" s="46"/>
      <c r="FW70" s="46"/>
      <c r="FX70" s="46"/>
      <c r="FY70" s="46"/>
      <c r="FZ70" s="46"/>
      <c r="GA70" s="46"/>
      <c r="GB70" s="46"/>
      <c r="GC70" s="46"/>
      <c r="GD70" s="46"/>
      <c r="GE70" s="46"/>
      <c r="GF70" s="46"/>
      <c r="GG70" s="46"/>
      <c r="GH70" s="46"/>
      <c r="GI70" s="46"/>
      <c r="GJ70" s="46"/>
      <c r="GK70" s="46"/>
      <c r="GL70" s="46"/>
      <c r="GM70" s="46"/>
      <c r="GN70" s="46"/>
      <c r="GO70" s="46"/>
      <c r="GP70" s="46"/>
      <c r="GQ70" s="46"/>
      <c r="GR70" s="46"/>
      <c r="GS70" s="46"/>
      <c r="GT70" s="46"/>
      <c r="GU70" s="46"/>
      <c r="GV70" s="46"/>
      <c r="GW70" s="46"/>
      <c r="GX70" s="46"/>
      <c r="GY70" s="46"/>
      <c r="GZ70" s="46"/>
      <c r="HA70" s="46"/>
      <c r="HB70" s="46"/>
      <c r="HC70" s="46"/>
      <c r="HD70" s="46"/>
      <c r="HE70" s="46"/>
      <c r="HF70" s="46"/>
      <c r="HG70" s="46"/>
      <c r="HH70" s="46"/>
      <c r="HI70" s="46"/>
      <c r="HJ70" s="46"/>
      <c r="HK70" s="46"/>
      <c r="HL70" s="46"/>
      <c r="HM70" s="46"/>
      <c r="HN70" s="46"/>
      <c r="HO70" s="46"/>
      <c r="HP70" s="46"/>
      <c r="HQ70" s="46"/>
      <c r="HR70" s="46"/>
      <c r="HS70" s="46"/>
      <c r="HT70" s="46"/>
      <c r="HU70" s="46"/>
      <c r="HV70" s="46"/>
      <c r="HW70" s="46"/>
      <c r="HX70" s="46"/>
      <c r="HY70" s="46"/>
      <c r="HZ70" s="46"/>
      <c r="IA70" s="46"/>
      <c r="IB70" s="46"/>
      <c r="IC70" s="46"/>
      <c r="ID70" s="46"/>
      <c r="IE70" s="46"/>
      <c r="IF70" s="46"/>
      <c r="IG70" s="46"/>
      <c r="IH70" s="46"/>
      <c r="II70" s="46"/>
      <c r="IJ70" s="46"/>
      <c r="IK70" s="46"/>
      <c r="IL70" s="46"/>
      <c r="IM70" s="46"/>
      <c r="IN70" s="46"/>
      <c r="IO70" s="46"/>
      <c r="IP70" s="46"/>
      <c r="IQ70" s="46"/>
      <c r="IR70" s="46"/>
      <c r="IS70" s="46"/>
      <c r="IT70" s="46"/>
      <c r="IU70" s="46"/>
      <c r="IV70" s="46"/>
      <c r="IW70" s="46"/>
      <c r="IX70" s="46"/>
      <c r="IY70" s="46"/>
      <c r="IZ70" s="46"/>
      <c r="JA70" s="46"/>
      <c r="JB70" s="46"/>
      <c r="JC70" s="46"/>
      <c r="JD70" s="46"/>
      <c r="JE70" s="46"/>
      <c r="JF70" s="46"/>
      <c r="JG70" s="46"/>
      <c r="JH70" s="46"/>
      <c r="JI70" s="46"/>
      <c r="JJ70" s="46"/>
      <c r="JK70" s="46"/>
      <c r="JL70" s="46"/>
      <c r="JM70" s="46"/>
      <c r="JN70" s="46"/>
      <c r="JO70" s="46"/>
      <c r="JP70" s="46"/>
      <c r="JQ70" s="46"/>
      <c r="JR70" s="46"/>
      <c r="JS70" s="46"/>
      <c r="JT70" s="46"/>
      <c r="JU70" s="46"/>
      <c r="JV70" s="46"/>
      <c r="JW70" s="46"/>
      <c r="JX70" s="46"/>
      <c r="JY70" s="46"/>
      <c r="JZ70" s="46"/>
      <c r="KA70" s="46"/>
      <c r="KB70" s="46"/>
      <c r="KC70" s="46"/>
      <c r="KD70" s="46"/>
      <c r="KE70" s="46"/>
      <c r="KF70" s="46"/>
      <c r="KG70" s="46"/>
      <c r="KH70" s="46"/>
      <c r="KI70" s="46"/>
      <c r="KJ70" s="46"/>
      <c r="KK70" s="46"/>
      <c r="KL70" s="46"/>
      <c r="KM70" s="46"/>
      <c r="KN70" s="46"/>
      <c r="KO70" s="46"/>
      <c r="KP70" s="46"/>
      <c r="KQ70" s="46"/>
      <c r="KR70" s="46"/>
      <c r="KS70" s="46"/>
      <c r="KT70" s="46"/>
      <c r="KU70" s="46"/>
      <c r="KV70" s="46"/>
      <c r="KW70" s="46"/>
      <c r="KX70" s="46"/>
      <c r="KY70" s="46"/>
      <c r="KZ70" s="46"/>
      <c r="LA70" s="46"/>
      <c r="LB70" s="46"/>
      <c r="LC70" s="46"/>
      <c r="LD70" s="46"/>
      <c r="LE70" s="46"/>
      <c r="LF70" s="46"/>
      <c r="LG70" s="46"/>
      <c r="LH70" s="46"/>
      <c r="LI70" s="46"/>
      <c r="LJ70" s="46"/>
      <c r="LK70" s="46"/>
      <c r="LL70" s="46"/>
      <c r="LM70" s="46"/>
      <c r="LN70" s="46"/>
      <c r="LO70" s="46"/>
      <c r="LP70" s="46"/>
      <c r="LQ70" s="46"/>
      <c r="LR70" s="46"/>
      <c r="LS70" s="46"/>
      <c r="LT70" s="46"/>
      <c r="LU70" s="46"/>
      <c r="LV70" s="46"/>
      <c r="LW70" s="46"/>
      <c r="LX70" s="46"/>
      <c r="LY70" s="46"/>
      <c r="LZ70" s="46"/>
      <c r="MA70" s="46"/>
      <c r="MB70" s="46"/>
      <c r="MC70" s="46"/>
      <c r="MD70" s="46"/>
      <c r="ME70" s="46"/>
      <c r="MF70" s="46"/>
      <c r="MG70" s="46"/>
      <c r="MH70" s="46"/>
      <c r="MI70" s="46"/>
      <c r="MJ70" s="46"/>
      <c r="MK70" s="46"/>
      <c r="ML70" s="46"/>
      <c r="MM70" s="46"/>
      <c r="MN70" s="46"/>
      <c r="MO70" s="46"/>
      <c r="MP70" s="46"/>
      <c r="MQ70" s="46"/>
      <c r="MR70" s="46"/>
      <c r="MS70" s="46"/>
      <c r="MT70" s="46"/>
      <c r="MU70" s="46"/>
      <c r="MV70" s="46"/>
      <c r="MW70" s="46"/>
      <c r="MX70" s="46"/>
      <c r="MY70" s="46"/>
      <c r="MZ70" s="46"/>
      <c r="NA70" s="46"/>
      <c r="NB70" s="46"/>
      <c r="NC70" s="46"/>
      <c r="ND70" s="46"/>
      <c r="NE70" s="46"/>
      <c r="NF70" s="46"/>
      <c r="NG70" s="46"/>
      <c r="NH70" s="46"/>
      <c r="NI70" s="46"/>
      <c r="NJ70" s="46"/>
      <c r="NK70" s="46"/>
      <c r="NL70" s="46"/>
      <c r="NM70" s="46"/>
      <c r="NN70" s="46"/>
      <c r="NO70" s="46"/>
      <c r="NP70" s="46"/>
      <c r="NQ70" s="46"/>
      <c r="NR70" s="46"/>
      <c r="NS70" s="46"/>
      <c r="NT70" s="46"/>
      <c r="NU70" s="46"/>
      <c r="NV70" s="46"/>
      <c r="NW70" s="46"/>
      <c r="NX70" s="46"/>
      <c r="NY70" s="46"/>
      <c r="NZ70" s="46"/>
      <c r="OA70" s="46"/>
      <c r="OB70" s="46"/>
      <c r="OC70" s="46"/>
      <c r="OD70" s="46"/>
      <c r="OE70" s="46"/>
      <c r="OF70" s="46"/>
      <c r="OG70" s="46"/>
      <c r="OH70" s="46"/>
      <c r="OI70" s="46"/>
      <c r="OJ70" s="46"/>
      <c r="OK70" s="46"/>
      <c r="OL70" s="46"/>
      <c r="OM70" s="46"/>
      <c r="ON70" s="46"/>
      <c r="OO70" s="46"/>
      <c r="OP70" s="46"/>
      <c r="OQ70" s="46"/>
      <c r="OR70" s="46"/>
      <c r="OS70" s="46"/>
      <c r="OT70" s="46"/>
      <c r="OU70" s="46"/>
      <c r="OV70" s="46"/>
      <c r="OW70" s="46"/>
      <c r="OX70" s="46"/>
      <c r="OY70" s="46"/>
      <c r="OZ70" s="46"/>
      <c r="PA70" s="46"/>
      <c r="PB70" s="46"/>
      <c r="PC70" s="46"/>
      <c r="PD70" s="46"/>
      <c r="PE70" s="46"/>
      <c r="PF70" s="46"/>
      <c r="PG70" s="46"/>
      <c r="PH70" s="46"/>
      <c r="PI70" s="46"/>
      <c r="PJ70" s="46"/>
      <c r="PK70" s="46"/>
      <c r="PL70" s="46"/>
      <c r="PM70" s="46"/>
      <c r="PN70" s="46"/>
      <c r="PO70" s="46"/>
      <c r="PP70" s="46"/>
      <c r="PQ70" s="46"/>
      <c r="PR70" s="46"/>
      <c r="PS70" s="46"/>
      <c r="PT70" s="46"/>
    </row>
    <row r="71" spans="1:436" s="2" customFormat="1" x14ac:dyDescent="0.2">
      <c r="A71" s="48" t="s">
        <v>10</v>
      </c>
      <c r="B71" s="49" t="s">
        <v>1</v>
      </c>
      <c r="C71" s="50">
        <v>96.2</v>
      </c>
      <c r="D71" s="50">
        <f>D70/C70*100</f>
        <v>92.5</v>
      </c>
      <c r="E71" s="50">
        <f t="shared" ref="E71" si="82">E70/D70*100</f>
        <v>94.594594594594597</v>
      </c>
      <c r="F71" s="50">
        <f>F70/E70*100</f>
        <v>113.50649350649351</v>
      </c>
      <c r="G71" s="50">
        <f>G70/F70*100</f>
        <v>100.01029748283752</v>
      </c>
      <c r="H71" s="50">
        <f>H70/G70*100</f>
        <v>96.786372112711518</v>
      </c>
      <c r="I71" s="50">
        <f>H70/G70*100</f>
        <v>96.786372112711518</v>
      </c>
      <c r="J71" s="50">
        <f>H70/G70*100</f>
        <v>96.786372112711518</v>
      </c>
      <c r="K71" s="50">
        <f>K70/H70*100</f>
        <v>100.4</v>
      </c>
      <c r="L71" s="50">
        <f>L70/H70*100</f>
        <v>100.8</v>
      </c>
      <c r="M71" s="50">
        <f>M70/K70*100</f>
        <v>100.49999999999999</v>
      </c>
      <c r="N71" s="50">
        <f>N70/L70*100</f>
        <v>100.70000000000002</v>
      </c>
      <c r="O71" s="50">
        <f t="shared" ref="O71:P71" si="83">O70/M70*100</f>
        <v>100.6</v>
      </c>
      <c r="P71" s="50">
        <f t="shared" si="83"/>
        <v>101.00000000000003</v>
      </c>
      <c r="Q71" s="46"/>
      <c r="R71" s="46"/>
      <c r="S71" s="46"/>
      <c r="T71" s="46"/>
      <c r="U71" s="46"/>
      <c r="V71" s="46"/>
      <c r="W71" s="46"/>
      <c r="X71" s="46"/>
      <c r="Y71" s="46"/>
      <c r="Z71" s="46"/>
      <c r="AA71" s="46"/>
      <c r="AB71" s="46"/>
      <c r="AC71" s="46"/>
      <c r="AD71" s="46"/>
      <c r="AE71" s="46"/>
      <c r="AF71" s="46"/>
      <c r="AG71" s="46"/>
      <c r="AH71" s="46"/>
      <c r="AI71" s="46"/>
      <c r="AJ71" s="46"/>
      <c r="AK71" s="46"/>
      <c r="AL71" s="46"/>
      <c r="AM71" s="46"/>
      <c r="AN71" s="46"/>
      <c r="AO71" s="46"/>
      <c r="AP71" s="46"/>
      <c r="AQ71" s="46"/>
      <c r="AR71" s="46"/>
      <c r="AS71" s="46"/>
      <c r="AT71" s="46"/>
      <c r="AU71" s="46"/>
      <c r="AV71" s="46"/>
      <c r="AW71" s="46"/>
      <c r="AX71" s="46"/>
      <c r="AY71" s="46"/>
      <c r="AZ71" s="46"/>
      <c r="BA71" s="46"/>
      <c r="BB71" s="46"/>
      <c r="BC71" s="46"/>
      <c r="BD71" s="46"/>
      <c r="BE71" s="46"/>
      <c r="BF71" s="46"/>
      <c r="BG71" s="46"/>
      <c r="BH71" s="46"/>
      <c r="BI71" s="46"/>
      <c r="BJ71" s="46"/>
      <c r="BK71" s="46"/>
      <c r="BL71" s="46"/>
      <c r="BM71" s="46"/>
      <c r="BN71" s="46"/>
      <c r="BO71" s="46"/>
      <c r="BP71" s="46"/>
      <c r="BQ71" s="46"/>
      <c r="BR71" s="46"/>
      <c r="BS71" s="46"/>
      <c r="BT71" s="46"/>
      <c r="BU71" s="46"/>
      <c r="BV71" s="46"/>
      <c r="BW71" s="46"/>
      <c r="BX71" s="46"/>
      <c r="BY71" s="46"/>
      <c r="BZ71" s="46"/>
      <c r="CA71" s="46"/>
      <c r="CB71" s="46"/>
      <c r="CC71" s="46"/>
      <c r="CD71" s="46"/>
      <c r="CE71" s="46"/>
      <c r="CF71" s="46"/>
      <c r="CG71" s="46"/>
      <c r="CH71" s="46"/>
      <c r="CI71" s="46"/>
      <c r="CJ71" s="46"/>
      <c r="CK71" s="46"/>
      <c r="CL71" s="46"/>
      <c r="CM71" s="46"/>
      <c r="CN71" s="46"/>
      <c r="CO71" s="46"/>
      <c r="CP71" s="46"/>
      <c r="CQ71" s="46"/>
      <c r="CR71" s="46"/>
      <c r="CS71" s="46"/>
      <c r="CT71" s="46"/>
      <c r="CU71" s="46"/>
      <c r="CV71" s="46"/>
      <c r="CW71" s="46"/>
      <c r="CX71" s="46"/>
      <c r="CY71" s="46"/>
      <c r="CZ71" s="46"/>
      <c r="DA71" s="46"/>
      <c r="DB71" s="46"/>
      <c r="DC71" s="46"/>
      <c r="DD71" s="46"/>
      <c r="DE71" s="46"/>
      <c r="DF71" s="46"/>
      <c r="DG71" s="46"/>
      <c r="DH71" s="46"/>
      <c r="DI71" s="46"/>
      <c r="DJ71" s="46"/>
      <c r="DK71" s="46"/>
      <c r="DL71" s="46"/>
      <c r="DM71" s="46"/>
      <c r="DN71" s="46"/>
      <c r="DO71" s="46"/>
      <c r="DP71" s="46"/>
      <c r="DQ71" s="46"/>
      <c r="DR71" s="46"/>
      <c r="DS71" s="46"/>
      <c r="DT71" s="46"/>
      <c r="DU71" s="46"/>
      <c r="DV71" s="46"/>
      <c r="DW71" s="46"/>
      <c r="DX71" s="46"/>
      <c r="DY71" s="46"/>
      <c r="DZ71" s="46"/>
      <c r="EA71" s="46"/>
      <c r="EB71" s="46"/>
      <c r="EC71" s="46"/>
      <c r="ED71" s="46"/>
      <c r="EE71" s="46"/>
      <c r="EF71" s="46"/>
      <c r="EG71" s="46"/>
      <c r="EH71" s="46"/>
      <c r="EI71" s="46"/>
      <c r="EJ71" s="46"/>
      <c r="EK71" s="46"/>
      <c r="EL71" s="46"/>
      <c r="EM71" s="46"/>
      <c r="EN71" s="46"/>
      <c r="EO71" s="46"/>
      <c r="EP71" s="46"/>
      <c r="EQ71" s="46"/>
      <c r="ER71" s="46"/>
      <c r="ES71" s="46"/>
      <c r="ET71" s="46"/>
      <c r="EU71" s="46"/>
      <c r="EV71" s="46"/>
      <c r="EW71" s="46"/>
      <c r="EX71" s="46"/>
      <c r="EY71" s="46"/>
      <c r="EZ71" s="46"/>
      <c r="FA71" s="46"/>
      <c r="FB71" s="46"/>
      <c r="FC71" s="46"/>
      <c r="FD71" s="46"/>
      <c r="FE71" s="46"/>
      <c r="FF71" s="46"/>
      <c r="FG71" s="46"/>
      <c r="FH71" s="46"/>
      <c r="FI71" s="46"/>
      <c r="FJ71" s="46"/>
      <c r="FK71" s="46"/>
      <c r="FL71" s="46"/>
      <c r="FM71" s="46"/>
      <c r="FN71" s="46"/>
      <c r="FO71" s="46"/>
      <c r="FP71" s="46"/>
      <c r="FQ71" s="46"/>
      <c r="FR71" s="46"/>
      <c r="FS71" s="46"/>
      <c r="FT71" s="46"/>
      <c r="FU71" s="46"/>
      <c r="FV71" s="46"/>
      <c r="FW71" s="46"/>
      <c r="FX71" s="46"/>
      <c r="FY71" s="46"/>
      <c r="FZ71" s="46"/>
      <c r="GA71" s="46"/>
      <c r="GB71" s="46"/>
      <c r="GC71" s="46"/>
      <c r="GD71" s="46"/>
      <c r="GE71" s="46"/>
      <c r="GF71" s="46"/>
      <c r="GG71" s="46"/>
      <c r="GH71" s="46"/>
      <c r="GI71" s="46"/>
      <c r="GJ71" s="46"/>
      <c r="GK71" s="46"/>
      <c r="GL71" s="46"/>
      <c r="GM71" s="46"/>
      <c r="GN71" s="46"/>
      <c r="GO71" s="46"/>
      <c r="GP71" s="46"/>
      <c r="GQ71" s="46"/>
      <c r="GR71" s="46"/>
      <c r="GS71" s="46"/>
      <c r="GT71" s="46"/>
      <c r="GU71" s="46"/>
      <c r="GV71" s="46"/>
      <c r="GW71" s="46"/>
      <c r="GX71" s="46"/>
      <c r="GY71" s="46"/>
      <c r="GZ71" s="46"/>
      <c r="HA71" s="46"/>
      <c r="HB71" s="46"/>
      <c r="HC71" s="46"/>
      <c r="HD71" s="46"/>
      <c r="HE71" s="46"/>
      <c r="HF71" s="46"/>
      <c r="HG71" s="46"/>
      <c r="HH71" s="46"/>
      <c r="HI71" s="46"/>
      <c r="HJ71" s="46"/>
      <c r="HK71" s="46"/>
      <c r="HL71" s="46"/>
      <c r="HM71" s="46"/>
      <c r="HN71" s="46"/>
      <c r="HO71" s="46"/>
      <c r="HP71" s="46"/>
      <c r="HQ71" s="46"/>
      <c r="HR71" s="46"/>
      <c r="HS71" s="46"/>
      <c r="HT71" s="46"/>
      <c r="HU71" s="46"/>
      <c r="HV71" s="46"/>
      <c r="HW71" s="46"/>
      <c r="HX71" s="46"/>
      <c r="HY71" s="46"/>
      <c r="HZ71" s="46"/>
      <c r="IA71" s="46"/>
      <c r="IB71" s="46"/>
      <c r="IC71" s="46"/>
      <c r="ID71" s="46"/>
      <c r="IE71" s="46"/>
      <c r="IF71" s="46"/>
      <c r="IG71" s="46"/>
      <c r="IH71" s="46"/>
      <c r="II71" s="46"/>
      <c r="IJ71" s="46"/>
      <c r="IK71" s="46"/>
      <c r="IL71" s="46"/>
      <c r="IM71" s="46"/>
      <c r="IN71" s="46"/>
      <c r="IO71" s="46"/>
      <c r="IP71" s="46"/>
      <c r="IQ71" s="46"/>
      <c r="IR71" s="46"/>
      <c r="IS71" s="46"/>
      <c r="IT71" s="46"/>
      <c r="IU71" s="46"/>
      <c r="IV71" s="46"/>
      <c r="IW71" s="46"/>
      <c r="IX71" s="46"/>
      <c r="IY71" s="46"/>
      <c r="IZ71" s="46"/>
      <c r="JA71" s="46"/>
      <c r="JB71" s="46"/>
      <c r="JC71" s="46"/>
      <c r="JD71" s="46"/>
      <c r="JE71" s="46"/>
      <c r="JF71" s="46"/>
      <c r="JG71" s="46"/>
      <c r="JH71" s="46"/>
      <c r="JI71" s="46"/>
      <c r="JJ71" s="46"/>
      <c r="JK71" s="46"/>
      <c r="JL71" s="46"/>
      <c r="JM71" s="46"/>
      <c r="JN71" s="46"/>
      <c r="JO71" s="46"/>
      <c r="JP71" s="46"/>
      <c r="JQ71" s="46"/>
      <c r="JR71" s="46"/>
      <c r="JS71" s="46"/>
      <c r="JT71" s="46"/>
      <c r="JU71" s="46"/>
      <c r="JV71" s="46"/>
      <c r="JW71" s="46"/>
      <c r="JX71" s="46"/>
      <c r="JY71" s="46"/>
      <c r="JZ71" s="46"/>
      <c r="KA71" s="46"/>
      <c r="KB71" s="46"/>
      <c r="KC71" s="46"/>
      <c r="KD71" s="46"/>
      <c r="KE71" s="46"/>
      <c r="KF71" s="46"/>
      <c r="KG71" s="46"/>
      <c r="KH71" s="46"/>
      <c r="KI71" s="46"/>
      <c r="KJ71" s="46"/>
      <c r="KK71" s="46"/>
      <c r="KL71" s="46"/>
      <c r="KM71" s="46"/>
      <c r="KN71" s="46"/>
      <c r="KO71" s="46"/>
      <c r="KP71" s="46"/>
      <c r="KQ71" s="46"/>
      <c r="KR71" s="46"/>
      <c r="KS71" s="46"/>
      <c r="KT71" s="46"/>
      <c r="KU71" s="46"/>
      <c r="KV71" s="46"/>
      <c r="KW71" s="46"/>
      <c r="KX71" s="46"/>
      <c r="KY71" s="46"/>
      <c r="KZ71" s="46"/>
      <c r="LA71" s="46"/>
      <c r="LB71" s="46"/>
      <c r="LC71" s="46"/>
      <c r="LD71" s="46"/>
      <c r="LE71" s="46"/>
      <c r="LF71" s="46"/>
      <c r="LG71" s="46"/>
      <c r="LH71" s="46"/>
      <c r="LI71" s="46"/>
      <c r="LJ71" s="46"/>
      <c r="LK71" s="46"/>
      <c r="LL71" s="46"/>
      <c r="LM71" s="46"/>
      <c r="LN71" s="46"/>
      <c r="LO71" s="46"/>
      <c r="LP71" s="46"/>
      <c r="LQ71" s="46"/>
      <c r="LR71" s="46"/>
      <c r="LS71" s="46"/>
      <c r="LT71" s="46"/>
      <c r="LU71" s="46"/>
      <c r="LV71" s="46"/>
      <c r="LW71" s="46"/>
      <c r="LX71" s="46"/>
      <c r="LY71" s="46"/>
      <c r="LZ71" s="46"/>
      <c r="MA71" s="46"/>
      <c r="MB71" s="46"/>
      <c r="MC71" s="46"/>
      <c r="MD71" s="46"/>
      <c r="ME71" s="46"/>
      <c r="MF71" s="46"/>
      <c r="MG71" s="46"/>
      <c r="MH71" s="46"/>
      <c r="MI71" s="46"/>
      <c r="MJ71" s="46"/>
      <c r="MK71" s="46"/>
      <c r="ML71" s="46"/>
      <c r="MM71" s="46"/>
      <c r="MN71" s="46"/>
      <c r="MO71" s="46"/>
      <c r="MP71" s="46"/>
      <c r="MQ71" s="46"/>
      <c r="MR71" s="46"/>
      <c r="MS71" s="46"/>
      <c r="MT71" s="46"/>
      <c r="MU71" s="46"/>
      <c r="MV71" s="46"/>
      <c r="MW71" s="46"/>
      <c r="MX71" s="46"/>
      <c r="MY71" s="46"/>
      <c r="MZ71" s="46"/>
      <c r="NA71" s="46"/>
      <c r="NB71" s="46"/>
      <c r="NC71" s="46"/>
      <c r="ND71" s="46"/>
      <c r="NE71" s="46"/>
      <c r="NF71" s="46"/>
      <c r="NG71" s="46"/>
      <c r="NH71" s="46"/>
      <c r="NI71" s="46"/>
      <c r="NJ71" s="46"/>
      <c r="NK71" s="46"/>
      <c r="NL71" s="46"/>
      <c r="NM71" s="46"/>
      <c r="NN71" s="46"/>
      <c r="NO71" s="46"/>
      <c r="NP71" s="46"/>
      <c r="NQ71" s="46"/>
      <c r="NR71" s="46"/>
      <c r="NS71" s="46"/>
      <c r="NT71" s="46"/>
      <c r="NU71" s="46"/>
      <c r="NV71" s="46"/>
      <c r="NW71" s="46"/>
      <c r="NX71" s="46"/>
      <c r="NY71" s="46"/>
      <c r="NZ71" s="46"/>
      <c r="OA71" s="46"/>
      <c r="OB71" s="46"/>
      <c r="OC71" s="46"/>
      <c r="OD71" s="46"/>
      <c r="OE71" s="46"/>
      <c r="OF71" s="46"/>
      <c r="OG71" s="46"/>
      <c r="OH71" s="46"/>
      <c r="OI71" s="46"/>
      <c r="OJ71" s="46"/>
      <c r="OK71" s="46"/>
      <c r="OL71" s="46"/>
      <c r="OM71" s="46"/>
      <c r="ON71" s="46"/>
      <c r="OO71" s="46"/>
      <c r="OP71" s="46"/>
      <c r="OQ71" s="46"/>
      <c r="OR71" s="46"/>
      <c r="OS71" s="46"/>
      <c r="OT71" s="46"/>
      <c r="OU71" s="46"/>
      <c r="OV71" s="46"/>
      <c r="OW71" s="46"/>
      <c r="OX71" s="46"/>
      <c r="OY71" s="46"/>
      <c r="OZ71" s="46"/>
      <c r="PA71" s="46"/>
      <c r="PB71" s="46"/>
      <c r="PC71" s="46"/>
      <c r="PD71" s="46"/>
      <c r="PE71" s="46"/>
      <c r="PF71" s="46"/>
      <c r="PG71" s="46"/>
      <c r="PH71" s="46"/>
      <c r="PI71" s="46"/>
      <c r="PJ71" s="46"/>
      <c r="PK71" s="46"/>
      <c r="PL71" s="46"/>
      <c r="PM71" s="46"/>
      <c r="PN71" s="46"/>
      <c r="PO71" s="46"/>
      <c r="PP71" s="46"/>
      <c r="PQ71" s="46"/>
      <c r="PR71" s="46"/>
      <c r="PS71" s="46"/>
      <c r="PT71" s="46"/>
    </row>
    <row r="72" spans="1:436" s="2" customFormat="1" x14ac:dyDescent="0.2">
      <c r="A72" s="74" t="s">
        <v>8</v>
      </c>
      <c r="B72" s="49" t="s">
        <v>51</v>
      </c>
      <c r="C72" s="73">
        <f>SUM(C74:C77)</f>
        <v>727</v>
      </c>
      <c r="D72" s="73">
        <f t="shared" ref="D72" si="84">SUM(D74:D77)</f>
        <v>660</v>
      </c>
      <c r="E72" s="73">
        <f>SUM(E74:E77)</f>
        <v>623</v>
      </c>
      <c r="F72" s="73">
        <f>SUM(F74:F77)</f>
        <v>717</v>
      </c>
      <c r="G72" s="73">
        <f t="shared" ref="G72:P72" si="85">SUM(G74:G77)</f>
        <v>726.29</v>
      </c>
      <c r="H72" s="73">
        <f t="shared" si="85"/>
        <v>691</v>
      </c>
      <c r="I72" s="73">
        <f>SUM(H74:H77)</f>
        <v>691</v>
      </c>
      <c r="J72" s="73">
        <f>SUM(H74:H77)</f>
        <v>691</v>
      </c>
      <c r="K72" s="73">
        <f t="shared" si="85"/>
        <v>693.76400000000001</v>
      </c>
      <c r="L72" s="73">
        <f t="shared" si="85"/>
        <v>696.52800000000002</v>
      </c>
      <c r="M72" s="73">
        <f t="shared" si="85"/>
        <v>697.23281999999983</v>
      </c>
      <c r="N72" s="73">
        <f t="shared" si="85"/>
        <v>701.40369600000008</v>
      </c>
      <c r="O72" s="73">
        <f t="shared" si="85"/>
        <v>701.4162169199999</v>
      </c>
      <c r="P72" s="73">
        <f t="shared" si="85"/>
        <v>708.41773296000008</v>
      </c>
      <c r="Q72" s="46"/>
      <c r="R72" s="46"/>
      <c r="S72" s="46"/>
      <c r="T72" s="46"/>
      <c r="U72" s="46"/>
      <c r="V72" s="46"/>
      <c r="W72" s="46"/>
      <c r="X72" s="46"/>
      <c r="Y72" s="46"/>
      <c r="Z72" s="46"/>
      <c r="AA72" s="46"/>
      <c r="AB72" s="46"/>
      <c r="AC72" s="46"/>
      <c r="AD72" s="46"/>
      <c r="AE72" s="46"/>
      <c r="AF72" s="46"/>
      <c r="AG72" s="46"/>
      <c r="AH72" s="46"/>
      <c r="AI72" s="46"/>
      <c r="AJ72" s="46"/>
      <c r="AK72" s="46"/>
      <c r="AL72" s="46"/>
      <c r="AM72" s="46"/>
      <c r="AN72" s="46"/>
      <c r="AO72" s="46"/>
      <c r="AP72" s="46"/>
      <c r="AQ72" s="46"/>
      <c r="AR72" s="46"/>
      <c r="AS72" s="46"/>
      <c r="AT72" s="46"/>
      <c r="AU72" s="46"/>
      <c r="AV72" s="46"/>
      <c r="AW72" s="46"/>
      <c r="AX72" s="46"/>
      <c r="AY72" s="46"/>
      <c r="AZ72" s="46"/>
      <c r="BA72" s="46"/>
      <c r="BB72" s="46"/>
      <c r="BC72" s="46"/>
      <c r="BD72" s="46"/>
      <c r="BE72" s="46"/>
      <c r="BF72" s="46"/>
      <c r="BG72" s="46"/>
      <c r="BH72" s="46"/>
      <c r="BI72" s="46"/>
      <c r="BJ72" s="46"/>
      <c r="BK72" s="46"/>
      <c r="BL72" s="46"/>
      <c r="BM72" s="46"/>
      <c r="BN72" s="46"/>
      <c r="BO72" s="46"/>
      <c r="BP72" s="46"/>
      <c r="BQ72" s="46"/>
      <c r="BR72" s="46"/>
      <c r="BS72" s="46"/>
      <c r="BT72" s="46"/>
      <c r="BU72" s="46"/>
      <c r="BV72" s="46"/>
      <c r="BW72" s="46"/>
      <c r="BX72" s="46"/>
      <c r="BY72" s="46"/>
      <c r="BZ72" s="46"/>
      <c r="CA72" s="46"/>
      <c r="CB72" s="46"/>
      <c r="CC72" s="46"/>
      <c r="CD72" s="46"/>
      <c r="CE72" s="46"/>
      <c r="CF72" s="46"/>
      <c r="CG72" s="46"/>
      <c r="CH72" s="46"/>
      <c r="CI72" s="46"/>
      <c r="CJ72" s="46"/>
      <c r="CK72" s="46"/>
      <c r="CL72" s="46"/>
      <c r="CM72" s="46"/>
      <c r="CN72" s="46"/>
      <c r="CO72" s="46"/>
      <c r="CP72" s="46"/>
      <c r="CQ72" s="46"/>
      <c r="CR72" s="46"/>
      <c r="CS72" s="46"/>
      <c r="CT72" s="46"/>
      <c r="CU72" s="46"/>
      <c r="CV72" s="46"/>
      <c r="CW72" s="46"/>
      <c r="CX72" s="46"/>
      <c r="CY72" s="46"/>
      <c r="CZ72" s="46"/>
      <c r="DA72" s="46"/>
      <c r="DB72" s="46"/>
      <c r="DC72" s="46"/>
      <c r="DD72" s="46"/>
      <c r="DE72" s="46"/>
      <c r="DF72" s="46"/>
      <c r="DG72" s="46"/>
      <c r="DH72" s="46"/>
      <c r="DI72" s="46"/>
      <c r="DJ72" s="46"/>
      <c r="DK72" s="46"/>
      <c r="DL72" s="46"/>
      <c r="DM72" s="46"/>
      <c r="DN72" s="46"/>
      <c r="DO72" s="46"/>
      <c r="DP72" s="46"/>
      <c r="DQ72" s="46"/>
      <c r="DR72" s="46"/>
      <c r="DS72" s="46"/>
      <c r="DT72" s="46"/>
      <c r="DU72" s="46"/>
      <c r="DV72" s="46"/>
      <c r="DW72" s="46"/>
      <c r="DX72" s="46"/>
      <c r="DY72" s="46"/>
      <c r="DZ72" s="46"/>
      <c r="EA72" s="46"/>
      <c r="EB72" s="46"/>
      <c r="EC72" s="46"/>
      <c r="ED72" s="46"/>
      <c r="EE72" s="46"/>
      <c r="EF72" s="46"/>
      <c r="EG72" s="46"/>
      <c r="EH72" s="46"/>
      <c r="EI72" s="46"/>
      <c r="EJ72" s="46"/>
      <c r="EK72" s="46"/>
      <c r="EL72" s="46"/>
      <c r="EM72" s="46"/>
      <c r="EN72" s="46"/>
      <c r="EO72" s="46"/>
      <c r="EP72" s="46"/>
      <c r="EQ72" s="46"/>
      <c r="ER72" s="46"/>
      <c r="ES72" s="46"/>
      <c r="ET72" s="46"/>
      <c r="EU72" s="46"/>
      <c r="EV72" s="46"/>
      <c r="EW72" s="46"/>
      <c r="EX72" s="46"/>
      <c r="EY72" s="46"/>
      <c r="EZ72" s="46"/>
      <c r="FA72" s="46"/>
      <c r="FB72" s="46"/>
      <c r="FC72" s="46"/>
      <c r="FD72" s="46"/>
      <c r="FE72" s="46"/>
      <c r="FF72" s="46"/>
      <c r="FG72" s="46"/>
      <c r="FH72" s="46"/>
      <c r="FI72" s="46"/>
      <c r="FJ72" s="46"/>
      <c r="FK72" s="46"/>
      <c r="FL72" s="46"/>
      <c r="FM72" s="46"/>
      <c r="FN72" s="46"/>
      <c r="FO72" s="46"/>
      <c r="FP72" s="46"/>
      <c r="FQ72" s="46"/>
      <c r="FR72" s="46"/>
      <c r="FS72" s="46"/>
      <c r="FT72" s="46"/>
      <c r="FU72" s="46"/>
      <c r="FV72" s="46"/>
      <c r="FW72" s="46"/>
      <c r="FX72" s="46"/>
      <c r="FY72" s="46"/>
      <c r="FZ72" s="46"/>
      <c r="GA72" s="46"/>
      <c r="GB72" s="46"/>
      <c r="GC72" s="46"/>
      <c r="GD72" s="46"/>
      <c r="GE72" s="46"/>
      <c r="GF72" s="46"/>
      <c r="GG72" s="46"/>
      <c r="GH72" s="46"/>
      <c r="GI72" s="46"/>
      <c r="GJ72" s="46"/>
      <c r="GK72" s="46"/>
      <c r="GL72" s="46"/>
      <c r="GM72" s="46"/>
      <c r="GN72" s="46"/>
      <c r="GO72" s="46"/>
      <c r="GP72" s="46"/>
      <c r="GQ72" s="46"/>
      <c r="GR72" s="46"/>
      <c r="GS72" s="46"/>
      <c r="GT72" s="46"/>
      <c r="GU72" s="46"/>
      <c r="GV72" s="46"/>
      <c r="GW72" s="46"/>
      <c r="GX72" s="46"/>
      <c r="GY72" s="46"/>
      <c r="GZ72" s="46"/>
      <c r="HA72" s="46"/>
      <c r="HB72" s="46"/>
      <c r="HC72" s="46"/>
      <c r="HD72" s="46"/>
      <c r="HE72" s="46"/>
      <c r="HF72" s="46"/>
      <c r="HG72" s="46"/>
      <c r="HH72" s="46"/>
      <c r="HI72" s="46"/>
      <c r="HJ72" s="46"/>
      <c r="HK72" s="46"/>
      <c r="HL72" s="46"/>
      <c r="HM72" s="46"/>
      <c r="HN72" s="46"/>
      <c r="HO72" s="46"/>
      <c r="HP72" s="46"/>
      <c r="HQ72" s="46"/>
      <c r="HR72" s="46"/>
      <c r="HS72" s="46"/>
      <c r="HT72" s="46"/>
      <c r="HU72" s="46"/>
      <c r="HV72" s="46"/>
      <c r="HW72" s="46"/>
      <c r="HX72" s="46"/>
      <c r="HY72" s="46"/>
      <c r="HZ72" s="46"/>
      <c r="IA72" s="46"/>
      <c r="IB72" s="46"/>
      <c r="IC72" s="46"/>
      <c r="ID72" s="46"/>
      <c r="IE72" s="46"/>
      <c r="IF72" s="46"/>
      <c r="IG72" s="46"/>
      <c r="IH72" s="46"/>
      <c r="II72" s="46"/>
      <c r="IJ72" s="46"/>
      <c r="IK72" s="46"/>
      <c r="IL72" s="46"/>
      <c r="IM72" s="46"/>
      <c r="IN72" s="46"/>
      <c r="IO72" s="46"/>
      <c r="IP72" s="46"/>
      <c r="IQ72" s="46"/>
      <c r="IR72" s="46"/>
      <c r="IS72" s="46"/>
      <c r="IT72" s="46"/>
      <c r="IU72" s="46"/>
      <c r="IV72" s="46"/>
      <c r="IW72" s="46"/>
      <c r="IX72" s="46"/>
      <c r="IY72" s="46"/>
      <c r="IZ72" s="46"/>
      <c r="JA72" s="46"/>
      <c r="JB72" s="46"/>
      <c r="JC72" s="46"/>
      <c r="JD72" s="46"/>
      <c r="JE72" s="46"/>
      <c r="JF72" s="46"/>
      <c r="JG72" s="46"/>
      <c r="JH72" s="46"/>
      <c r="JI72" s="46"/>
      <c r="JJ72" s="46"/>
      <c r="JK72" s="46"/>
      <c r="JL72" s="46"/>
      <c r="JM72" s="46"/>
      <c r="JN72" s="46"/>
      <c r="JO72" s="46"/>
      <c r="JP72" s="46"/>
      <c r="JQ72" s="46"/>
      <c r="JR72" s="46"/>
      <c r="JS72" s="46"/>
      <c r="JT72" s="46"/>
      <c r="JU72" s="46"/>
      <c r="JV72" s="46"/>
      <c r="JW72" s="46"/>
      <c r="JX72" s="46"/>
      <c r="JY72" s="46"/>
      <c r="JZ72" s="46"/>
      <c r="KA72" s="46"/>
      <c r="KB72" s="46"/>
      <c r="KC72" s="46"/>
      <c r="KD72" s="46"/>
      <c r="KE72" s="46"/>
      <c r="KF72" s="46"/>
      <c r="KG72" s="46"/>
      <c r="KH72" s="46"/>
      <c r="KI72" s="46"/>
      <c r="KJ72" s="46"/>
      <c r="KK72" s="46"/>
      <c r="KL72" s="46"/>
      <c r="KM72" s="46"/>
      <c r="KN72" s="46"/>
      <c r="KO72" s="46"/>
      <c r="KP72" s="46"/>
      <c r="KQ72" s="46"/>
      <c r="KR72" s="46"/>
      <c r="KS72" s="46"/>
      <c r="KT72" s="46"/>
      <c r="KU72" s="46"/>
      <c r="KV72" s="46"/>
      <c r="KW72" s="46"/>
      <c r="KX72" s="46"/>
      <c r="KY72" s="46"/>
      <c r="KZ72" s="46"/>
      <c r="LA72" s="46"/>
      <c r="LB72" s="46"/>
      <c r="LC72" s="46"/>
      <c r="LD72" s="46"/>
      <c r="LE72" s="46"/>
      <c r="LF72" s="46"/>
      <c r="LG72" s="46"/>
      <c r="LH72" s="46"/>
      <c r="LI72" s="46"/>
      <c r="LJ72" s="46"/>
      <c r="LK72" s="46"/>
      <c r="LL72" s="46"/>
      <c r="LM72" s="46"/>
      <c r="LN72" s="46"/>
      <c r="LO72" s="46"/>
      <c r="LP72" s="46"/>
      <c r="LQ72" s="46"/>
      <c r="LR72" s="46"/>
      <c r="LS72" s="46"/>
      <c r="LT72" s="46"/>
      <c r="LU72" s="46"/>
      <c r="LV72" s="46"/>
      <c r="LW72" s="46"/>
      <c r="LX72" s="46"/>
      <c r="LY72" s="46"/>
      <c r="LZ72" s="46"/>
      <c r="MA72" s="46"/>
      <c r="MB72" s="46"/>
      <c r="MC72" s="46"/>
      <c r="MD72" s="46"/>
      <c r="ME72" s="46"/>
      <c r="MF72" s="46"/>
      <c r="MG72" s="46"/>
      <c r="MH72" s="46"/>
      <c r="MI72" s="46"/>
      <c r="MJ72" s="46"/>
      <c r="MK72" s="46"/>
      <c r="ML72" s="46"/>
      <c r="MM72" s="46"/>
      <c r="MN72" s="46"/>
      <c r="MO72" s="46"/>
      <c r="MP72" s="46"/>
      <c r="MQ72" s="46"/>
      <c r="MR72" s="46"/>
      <c r="MS72" s="46"/>
      <c r="MT72" s="46"/>
      <c r="MU72" s="46"/>
      <c r="MV72" s="46"/>
      <c r="MW72" s="46"/>
      <c r="MX72" s="46"/>
      <c r="MY72" s="46"/>
      <c r="MZ72" s="46"/>
      <c r="NA72" s="46"/>
      <c r="NB72" s="46"/>
      <c r="NC72" s="46"/>
      <c r="ND72" s="46"/>
      <c r="NE72" s="46"/>
      <c r="NF72" s="46"/>
      <c r="NG72" s="46"/>
      <c r="NH72" s="46"/>
      <c r="NI72" s="46"/>
      <c r="NJ72" s="46"/>
      <c r="NK72" s="46"/>
      <c r="NL72" s="46"/>
      <c r="NM72" s="46"/>
      <c r="NN72" s="46"/>
      <c r="NO72" s="46"/>
      <c r="NP72" s="46"/>
      <c r="NQ72" s="46"/>
      <c r="NR72" s="46"/>
      <c r="NS72" s="46"/>
      <c r="NT72" s="46"/>
      <c r="NU72" s="46"/>
      <c r="NV72" s="46"/>
      <c r="NW72" s="46"/>
      <c r="NX72" s="46"/>
      <c r="NY72" s="46"/>
      <c r="NZ72" s="46"/>
      <c r="OA72" s="46"/>
      <c r="OB72" s="46"/>
      <c r="OC72" s="46"/>
      <c r="OD72" s="46"/>
      <c r="OE72" s="46"/>
      <c r="OF72" s="46"/>
      <c r="OG72" s="46"/>
      <c r="OH72" s="46"/>
      <c r="OI72" s="46"/>
      <c r="OJ72" s="46"/>
      <c r="OK72" s="46"/>
      <c r="OL72" s="46"/>
      <c r="OM72" s="46"/>
      <c r="ON72" s="46"/>
      <c r="OO72" s="46"/>
      <c r="OP72" s="46"/>
      <c r="OQ72" s="46"/>
      <c r="OR72" s="46"/>
      <c r="OS72" s="46"/>
      <c r="OT72" s="46"/>
      <c r="OU72" s="46"/>
      <c r="OV72" s="46"/>
      <c r="OW72" s="46"/>
      <c r="OX72" s="46"/>
      <c r="OY72" s="46"/>
      <c r="OZ72" s="46"/>
      <c r="PA72" s="46"/>
      <c r="PB72" s="46"/>
      <c r="PC72" s="46"/>
      <c r="PD72" s="46"/>
      <c r="PE72" s="46"/>
      <c r="PF72" s="46"/>
      <c r="PG72" s="46"/>
      <c r="PH72" s="46"/>
      <c r="PI72" s="46"/>
      <c r="PJ72" s="46"/>
      <c r="PK72" s="46"/>
      <c r="PL72" s="46"/>
      <c r="PM72" s="46"/>
      <c r="PN72" s="46"/>
      <c r="PO72" s="46"/>
      <c r="PP72" s="46"/>
      <c r="PQ72" s="46"/>
      <c r="PR72" s="46"/>
      <c r="PS72" s="46"/>
      <c r="PT72" s="46"/>
    </row>
    <row r="73" spans="1:436" x14ac:dyDescent="0.2">
      <c r="A73" s="48" t="s">
        <v>10</v>
      </c>
      <c r="B73" s="49" t="s">
        <v>1</v>
      </c>
      <c r="C73" s="50">
        <v>95.5</v>
      </c>
      <c r="D73" s="50">
        <f>D72/C72*100</f>
        <v>90.784044016506186</v>
      </c>
      <c r="E73" s="50">
        <f t="shared" ref="E73" si="86">E72/D72*100</f>
        <v>94.393939393939391</v>
      </c>
      <c r="F73" s="50">
        <f>F72/E72*100</f>
        <v>115.08828250401284</v>
      </c>
      <c r="G73" s="50">
        <f>G72/F72*100</f>
        <v>101.29567642956762</v>
      </c>
      <c r="H73" s="50">
        <f>H72/G72*100</f>
        <v>95.141059356455415</v>
      </c>
      <c r="I73" s="50">
        <f>H72/G72*100</f>
        <v>95.141059356455415</v>
      </c>
      <c r="J73" s="50">
        <f>H72/G72*100</f>
        <v>95.141059356455415</v>
      </c>
      <c r="K73" s="50">
        <f>K72/H72*100</f>
        <v>100.4</v>
      </c>
      <c r="L73" s="50">
        <f>L72/H72*100</f>
        <v>100.8</v>
      </c>
      <c r="M73" s="50">
        <f>M72/K72*100</f>
        <v>100.49999999999997</v>
      </c>
      <c r="N73" s="50">
        <f>N72/L72*100</f>
        <v>100.70000000000002</v>
      </c>
      <c r="O73" s="50">
        <f t="shared" ref="O73:P73" si="87">O72/M72*100</f>
        <v>100.6</v>
      </c>
      <c r="P73" s="50">
        <f t="shared" si="87"/>
        <v>101</v>
      </c>
    </row>
    <row r="74" spans="1:436" s="2" customFormat="1" ht="25.5" x14ac:dyDescent="0.2">
      <c r="A74" s="63" t="s">
        <v>75</v>
      </c>
      <c r="B74" s="49" t="s">
        <v>51</v>
      </c>
      <c r="C74" s="80">
        <v>202</v>
      </c>
      <c r="D74" s="80">
        <v>172</v>
      </c>
      <c r="E74" s="80">
        <v>183</v>
      </c>
      <c r="F74" s="80">
        <v>193</v>
      </c>
      <c r="G74" s="80">
        <v>248</v>
      </c>
      <c r="H74" s="80">
        <v>240</v>
      </c>
      <c r="I74" s="80">
        <v>195</v>
      </c>
      <c r="J74" s="80">
        <v>195</v>
      </c>
      <c r="K74" s="80">
        <f t="shared" ref="K74:K76" si="88">H74*100.4%</f>
        <v>240.96</v>
      </c>
      <c r="L74" s="80">
        <f t="shared" ref="L74:L76" si="89">H74*100.8%</f>
        <v>241.92000000000002</v>
      </c>
      <c r="M74" s="80">
        <f t="shared" ref="M74:M76" si="90">K74*100.5%</f>
        <v>242.16479999999999</v>
      </c>
      <c r="N74" s="80">
        <f t="shared" ref="N74:N76" si="91">L74*100.7%</f>
        <v>243.61344000000005</v>
      </c>
      <c r="O74" s="80">
        <f t="shared" ref="O74:O76" si="92">M74*100.6%</f>
        <v>243.6177888</v>
      </c>
      <c r="P74" s="80">
        <f t="shared" ref="P74:P76" si="93">N74*101%</f>
        <v>246.04957440000007</v>
      </c>
      <c r="Q74" s="46"/>
      <c r="R74" s="46"/>
      <c r="S74" s="46"/>
      <c r="T74" s="46"/>
      <c r="U74" s="46"/>
      <c r="V74" s="46"/>
      <c r="W74" s="46"/>
      <c r="X74" s="46"/>
      <c r="Y74" s="46"/>
      <c r="Z74" s="46"/>
      <c r="AA74" s="46"/>
      <c r="AB74" s="46"/>
      <c r="AC74" s="46"/>
      <c r="AD74" s="46"/>
      <c r="AE74" s="46"/>
      <c r="AF74" s="46"/>
      <c r="AG74" s="46"/>
      <c r="AH74" s="46"/>
      <c r="AI74" s="46"/>
      <c r="AJ74" s="46"/>
      <c r="AK74" s="46"/>
      <c r="AL74" s="46"/>
      <c r="AM74" s="46"/>
      <c r="AN74" s="46"/>
      <c r="AO74" s="46"/>
      <c r="AP74" s="46"/>
      <c r="AQ74" s="46"/>
      <c r="AR74" s="46"/>
      <c r="AS74" s="46"/>
      <c r="AT74" s="46"/>
      <c r="AU74" s="46"/>
      <c r="AV74" s="46"/>
      <c r="AW74" s="46"/>
      <c r="AX74" s="46"/>
      <c r="AY74" s="46"/>
      <c r="AZ74" s="46"/>
      <c r="BA74" s="46"/>
      <c r="BB74" s="46"/>
      <c r="BC74" s="46"/>
      <c r="BD74" s="46"/>
      <c r="BE74" s="46"/>
      <c r="BF74" s="46"/>
      <c r="BG74" s="46"/>
      <c r="BH74" s="46"/>
      <c r="BI74" s="46"/>
      <c r="BJ74" s="46"/>
      <c r="BK74" s="46"/>
      <c r="BL74" s="46"/>
      <c r="BM74" s="46"/>
      <c r="BN74" s="46"/>
      <c r="BO74" s="46"/>
      <c r="BP74" s="46"/>
      <c r="BQ74" s="46"/>
      <c r="BR74" s="46"/>
      <c r="BS74" s="46"/>
      <c r="BT74" s="46"/>
      <c r="BU74" s="46"/>
      <c r="BV74" s="46"/>
      <c r="BW74" s="46"/>
      <c r="BX74" s="46"/>
      <c r="BY74" s="46"/>
      <c r="BZ74" s="46"/>
      <c r="CA74" s="46"/>
      <c r="CB74" s="46"/>
      <c r="CC74" s="46"/>
      <c r="CD74" s="46"/>
      <c r="CE74" s="46"/>
      <c r="CF74" s="46"/>
      <c r="CG74" s="46"/>
      <c r="CH74" s="46"/>
      <c r="CI74" s="46"/>
      <c r="CJ74" s="46"/>
      <c r="CK74" s="46"/>
      <c r="CL74" s="46"/>
      <c r="CM74" s="46"/>
      <c r="CN74" s="46"/>
      <c r="CO74" s="46"/>
      <c r="CP74" s="46"/>
      <c r="CQ74" s="46"/>
      <c r="CR74" s="46"/>
      <c r="CS74" s="46"/>
      <c r="CT74" s="46"/>
      <c r="CU74" s="46"/>
      <c r="CV74" s="46"/>
      <c r="CW74" s="46"/>
      <c r="CX74" s="46"/>
      <c r="CY74" s="46"/>
      <c r="CZ74" s="46"/>
      <c r="DA74" s="46"/>
      <c r="DB74" s="46"/>
      <c r="DC74" s="46"/>
      <c r="DD74" s="46"/>
      <c r="DE74" s="46"/>
      <c r="DF74" s="46"/>
      <c r="DG74" s="46"/>
      <c r="DH74" s="46"/>
      <c r="DI74" s="46"/>
      <c r="DJ74" s="46"/>
      <c r="DK74" s="46"/>
      <c r="DL74" s="46"/>
      <c r="DM74" s="46"/>
      <c r="DN74" s="46"/>
      <c r="DO74" s="46"/>
      <c r="DP74" s="46"/>
      <c r="DQ74" s="46"/>
      <c r="DR74" s="46"/>
      <c r="DS74" s="46"/>
      <c r="DT74" s="46"/>
      <c r="DU74" s="46"/>
      <c r="DV74" s="46"/>
      <c r="DW74" s="46"/>
      <c r="DX74" s="46"/>
      <c r="DY74" s="46"/>
      <c r="DZ74" s="46"/>
      <c r="EA74" s="46"/>
      <c r="EB74" s="46"/>
      <c r="EC74" s="46"/>
      <c r="ED74" s="46"/>
      <c r="EE74" s="46"/>
      <c r="EF74" s="46"/>
      <c r="EG74" s="46"/>
      <c r="EH74" s="46"/>
      <c r="EI74" s="46"/>
      <c r="EJ74" s="46"/>
      <c r="EK74" s="46"/>
      <c r="EL74" s="46"/>
      <c r="EM74" s="46"/>
      <c r="EN74" s="46"/>
      <c r="EO74" s="46"/>
      <c r="EP74" s="46"/>
      <c r="EQ74" s="46"/>
      <c r="ER74" s="46"/>
      <c r="ES74" s="46"/>
      <c r="ET74" s="46"/>
      <c r="EU74" s="46"/>
      <c r="EV74" s="46"/>
      <c r="EW74" s="46"/>
      <c r="EX74" s="46"/>
      <c r="EY74" s="46"/>
      <c r="EZ74" s="46"/>
      <c r="FA74" s="46"/>
      <c r="FB74" s="46"/>
      <c r="FC74" s="46"/>
      <c r="FD74" s="46"/>
      <c r="FE74" s="46"/>
      <c r="FF74" s="46"/>
      <c r="FG74" s="46"/>
      <c r="FH74" s="46"/>
      <c r="FI74" s="46"/>
      <c r="FJ74" s="46"/>
      <c r="FK74" s="46"/>
      <c r="FL74" s="46"/>
      <c r="FM74" s="46"/>
      <c r="FN74" s="46"/>
      <c r="FO74" s="46"/>
      <c r="FP74" s="46"/>
      <c r="FQ74" s="46"/>
      <c r="FR74" s="46"/>
      <c r="FS74" s="46"/>
      <c r="FT74" s="46"/>
      <c r="FU74" s="46"/>
      <c r="FV74" s="46"/>
      <c r="FW74" s="46"/>
      <c r="FX74" s="46"/>
      <c r="FY74" s="46"/>
      <c r="FZ74" s="46"/>
      <c r="GA74" s="46"/>
      <c r="GB74" s="46"/>
      <c r="GC74" s="46"/>
      <c r="GD74" s="46"/>
      <c r="GE74" s="46"/>
      <c r="GF74" s="46"/>
      <c r="GG74" s="46"/>
      <c r="GH74" s="46"/>
      <c r="GI74" s="46"/>
      <c r="GJ74" s="46"/>
      <c r="GK74" s="46"/>
      <c r="GL74" s="46"/>
      <c r="GM74" s="46"/>
      <c r="GN74" s="46"/>
      <c r="GO74" s="46"/>
      <c r="GP74" s="46"/>
      <c r="GQ74" s="46"/>
      <c r="GR74" s="46"/>
      <c r="GS74" s="46"/>
      <c r="GT74" s="46"/>
      <c r="GU74" s="46"/>
      <c r="GV74" s="46"/>
      <c r="GW74" s="46"/>
      <c r="GX74" s="46"/>
      <c r="GY74" s="46"/>
      <c r="GZ74" s="46"/>
      <c r="HA74" s="46"/>
      <c r="HB74" s="46"/>
      <c r="HC74" s="46"/>
      <c r="HD74" s="46"/>
      <c r="HE74" s="46"/>
      <c r="HF74" s="46"/>
      <c r="HG74" s="46"/>
      <c r="HH74" s="46"/>
      <c r="HI74" s="46"/>
      <c r="HJ74" s="46"/>
      <c r="HK74" s="46"/>
      <c r="HL74" s="46"/>
      <c r="HM74" s="46"/>
      <c r="HN74" s="46"/>
      <c r="HO74" s="46"/>
      <c r="HP74" s="46"/>
      <c r="HQ74" s="46"/>
      <c r="HR74" s="46"/>
      <c r="HS74" s="46"/>
      <c r="HT74" s="46"/>
      <c r="HU74" s="46"/>
      <c r="HV74" s="46"/>
      <c r="HW74" s="46"/>
      <c r="HX74" s="46"/>
      <c r="HY74" s="46"/>
      <c r="HZ74" s="46"/>
      <c r="IA74" s="46"/>
      <c r="IB74" s="46"/>
      <c r="IC74" s="46"/>
      <c r="ID74" s="46"/>
      <c r="IE74" s="46"/>
      <c r="IF74" s="46"/>
      <c r="IG74" s="46"/>
      <c r="IH74" s="46"/>
      <c r="II74" s="46"/>
      <c r="IJ74" s="46"/>
      <c r="IK74" s="46"/>
      <c r="IL74" s="46"/>
      <c r="IM74" s="46"/>
      <c r="IN74" s="46"/>
      <c r="IO74" s="46"/>
      <c r="IP74" s="46"/>
      <c r="IQ74" s="46"/>
      <c r="IR74" s="46"/>
      <c r="IS74" s="46"/>
      <c r="IT74" s="46"/>
      <c r="IU74" s="46"/>
      <c r="IV74" s="46"/>
      <c r="IW74" s="46"/>
      <c r="IX74" s="46"/>
      <c r="IY74" s="46"/>
      <c r="IZ74" s="46"/>
      <c r="JA74" s="46"/>
      <c r="JB74" s="46"/>
      <c r="JC74" s="46"/>
      <c r="JD74" s="46"/>
      <c r="JE74" s="46"/>
      <c r="JF74" s="46"/>
      <c r="JG74" s="46"/>
      <c r="JH74" s="46"/>
      <c r="JI74" s="46"/>
      <c r="JJ74" s="46"/>
      <c r="JK74" s="46"/>
      <c r="JL74" s="46"/>
      <c r="JM74" s="46"/>
      <c r="JN74" s="46"/>
      <c r="JO74" s="46"/>
      <c r="JP74" s="46"/>
      <c r="JQ74" s="46"/>
      <c r="JR74" s="46"/>
      <c r="JS74" s="46"/>
      <c r="JT74" s="46"/>
      <c r="JU74" s="46"/>
      <c r="JV74" s="46"/>
      <c r="JW74" s="46"/>
      <c r="JX74" s="46"/>
      <c r="JY74" s="46"/>
      <c r="JZ74" s="46"/>
      <c r="KA74" s="46"/>
      <c r="KB74" s="46"/>
      <c r="KC74" s="46"/>
      <c r="KD74" s="46"/>
      <c r="KE74" s="46"/>
      <c r="KF74" s="46"/>
      <c r="KG74" s="46"/>
      <c r="KH74" s="46"/>
      <c r="KI74" s="46"/>
      <c r="KJ74" s="46"/>
      <c r="KK74" s="46"/>
      <c r="KL74" s="46"/>
      <c r="KM74" s="46"/>
      <c r="KN74" s="46"/>
      <c r="KO74" s="46"/>
      <c r="KP74" s="46"/>
      <c r="KQ74" s="46"/>
      <c r="KR74" s="46"/>
      <c r="KS74" s="46"/>
      <c r="KT74" s="46"/>
      <c r="KU74" s="46"/>
      <c r="KV74" s="46"/>
      <c r="KW74" s="46"/>
      <c r="KX74" s="46"/>
      <c r="KY74" s="46"/>
      <c r="KZ74" s="46"/>
      <c r="LA74" s="46"/>
      <c r="LB74" s="46"/>
      <c r="LC74" s="46"/>
      <c r="LD74" s="46"/>
      <c r="LE74" s="46"/>
      <c r="LF74" s="46"/>
      <c r="LG74" s="46"/>
      <c r="LH74" s="46"/>
      <c r="LI74" s="46"/>
      <c r="LJ74" s="46"/>
      <c r="LK74" s="46"/>
      <c r="LL74" s="46"/>
      <c r="LM74" s="46"/>
      <c r="LN74" s="46"/>
      <c r="LO74" s="46"/>
      <c r="LP74" s="46"/>
      <c r="LQ74" s="46"/>
      <c r="LR74" s="46"/>
      <c r="LS74" s="46"/>
      <c r="LT74" s="46"/>
      <c r="LU74" s="46"/>
      <c r="LV74" s="46"/>
      <c r="LW74" s="46"/>
      <c r="LX74" s="46"/>
      <c r="LY74" s="46"/>
      <c r="LZ74" s="46"/>
      <c r="MA74" s="46"/>
      <c r="MB74" s="46"/>
      <c r="MC74" s="46"/>
      <c r="MD74" s="46"/>
      <c r="ME74" s="46"/>
      <c r="MF74" s="46"/>
      <c r="MG74" s="46"/>
      <c r="MH74" s="46"/>
      <c r="MI74" s="46"/>
      <c r="MJ74" s="46"/>
      <c r="MK74" s="46"/>
      <c r="ML74" s="46"/>
      <c r="MM74" s="46"/>
      <c r="MN74" s="46"/>
      <c r="MO74" s="46"/>
      <c r="MP74" s="46"/>
      <c r="MQ74" s="46"/>
      <c r="MR74" s="46"/>
      <c r="MS74" s="46"/>
      <c r="MT74" s="46"/>
      <c r="MU74" s="46"/>
      <c r="MV74" s="46"/>
      <c r="MW74" s="46"/>
      <c r="MX74" s="46"/>
      <c r="MY74" s="46"/>
      <c r="MZ74" s="46"/>
      <c r="NA74" s="46"/>
      <c r="NB74" s="46"/>
      <c r="NC74" s="46"/>
      <c r="ND74" s="46"/>
      <c r="NE74" s="46"/>
      <c r="NF74" s="46"/>
      <c r="NG74" s="46"/>
      <c r="NH74" s="46"/>
      <c r="NI74" s="46"/>
      <c r="NJ74" s="46"/>
      <c r="NK74" s="46"/>
      <c r="NL74" s="46"/>
      <c r="NM74" s="46"/>
      <c r="NN74" s="46"/>
      <c r="NO74" s="46"/>
      <c r="NP74" s="46"/>
      <c r="NQ74" s="46"/>
      <c r="NR74" s="46"/>
      <c r="NS74" s="46"/>
      <c r="NT74" s="46"/>
      <c r="NU74" s="46"/>
      <c r="NV74" s="46"/>
      <c r="NW74" s="46"/>
      <c r="NX74" s="46"/>
      <c r="NY74" s="46"/>
      <c r="NZ74" s="46"/>
      <c r="OA74" s="46"/>
      <c r="OB74" s="46"/>
      <c r="OC74" s="46"/>
      <c r="OD74" s="46"/>
      <c r="OE74" s="46"/>
      <c r="OF74" s="46"/>
      <c r="OG74" s="46"/>
      <c r="OH74" s="46"/>
      <c r="OI74" s="46"/>
      <c r="OJ74" s="46"/>
      <c r="OK74" s="46"/>
      <c r="OL74" s="46"/>
      <c r="OM74" s="46"/>
      <c r="ON74" s="46"/>
      <c r="OO74" s="46"/>
      <c r="OP74" s="46"/>
      <c r="OQ74" s="46"/>
      <c r="OR74" s="46"/>
      <c r="OS74" s="46"/>
      <c r="OT74" s="46"/>
      <c r="OU74" s="46"/>
      <c r="OV74" s="46"/>
      <c r="OW74" s="46"/>
      <c r="OX74" s="46"/>
      <c r="OY74" s="46"/>
      <c r="OZ74" s="46"/>
      <c r="PA74" s="46"/>
      <c r="PB74" s="46"/>
      <c r="PC74" s="46"/>
      <c r="PD74" s="46"/>
      <c r="PE74" s="46"/>
      <c r="PF74" s="46"/>
      <c r="PG74" s="46"/>
      <c r="PH74" s="46"/>
      <c r="PI74" s="46"/>
      <c r="PJ74" s="46"/>
      <c r="PK74" s="46"/>
      <c r="PL74" s="46"/>
      <c r="PM74" s="46"/>
      <c r="PN74" s="46"/>
      <c r="PO74" s="46"/>
      <c r="PP74" s="46"/>
      <c r="PQ74" s="46"/>
      <c r="PR74" s="46"/>
      <c r="PS74" s="46"/>
      <c r="PT74" s="46"/>
    </row>
    <row r="75" spans="1:436" s="2" customFormat="1" x14ac:dyDescent="0.2">
      <c r="A75" s="70" t="s">
        <v>76</v>
      </c>
      <c r="B75" s="49" t="s">
        <v>51</v>
      </c>
      <c r="C75" s="80">
        <v>364</v>
      </c>
      <c r="D75" s="80">
        <v>328</v>
      </c>
      <c r="E75" s="80">
        <v>305</v>
      </c>
      <c r="F75" s="80">
        <v>378</v>
      </c>
      <c r="G75" s="80">
        <v>370.29</v>
      </c>
      <c r="H75" s="80">
        <v>377</v>
      </c>
      <c r="I75" s="80">
        <v>400</v>
      </c>
      <c r="J75" s="80">
        <v>400</v>
      </c>
      <c r="K75" s="80">
        <f t="shared" si="88"/>
        <v>378.50799999999998</v>
      </c>
      <c r="L75" s="80">
        <f t="shared" si="89"/>
        <v>380.01600000000002</v>
      </c>
      <c r="M75" s="80">
        <f t="shared" si="90"/>
        <v>380.40053999999992</v>
      </c>
      <c r="N75" s="80">
        <f t="shared" si="91"/>
        <v>382.67611200000005</v>
      </c>
      <c r="O75" s="80">
        <f t="shared" si="92"/>
        <v>382.68294323999993</v>
      </c>
      <c r="P75" s="80">
        <f t="shared" si="93"/>
        <v>386.50287312000006</v>
      </c>
      <c r="Q75" s="46"/>
      <c r="R75" s="46"/>
      <c r="S75" s="46"/>
      <c r="T75" s="46"/>
      <c r="U75" s="46"/>
      <c r="V75" s="46"/>
      <c r="W75" s="46"/>
      <c r="X75" s="46"/>
      <c r="Y75" s="46"/>
      <c r="Z75" s="46"/>
      <c r="AA75" s="46"/>
      <c r="AB75" s="46"/>
      <c r="AC75" s="46"/>
      <c r="AD75" s="46"/>
      <c r="AE75" s="46"/>
      <c r="AF75" s="46"/>
      <c r="AG75" s="46"/>
      <c r="AH75" s="46"/>
      <c r="AI75" s="46"/>
      <c r="AJ75" s="46"/>
      <c r="AK75" s="46"/>
      <c r="AL75" s="46"/>
      <c r="AM75" s="46"/>
      <c r="AN75" s="46"/>
      <c r="AO75" s="46"/>
      <c r="AP75" s="46"/>
      <c r="AQ75" s="46"/>
      <c r="AR75" s="46"/>
      <c r="AS75" s="46"/>
      <c r="AT75" s="46"/>
      <c r="AU75" s="46"/>
      <c r="AV75" s="46"/>
      <c r="AW75" s="46"/>
      <c r="AX75" s="46"/>
      <c r="AY75" s="46"/>
      <c r="AZ75" s="46"/>
      <c r="BA75" s="46"/>
      <c r="BB75" s="46"/>
      <c r="BC75" s="46"/>
      <c r="BD75" s="46"/>
      <c r="BE75" s="46"/>
      <c r="BF75" s="46"/>
      <c r="BG75" s="46"/>
      <c r="BH75" s="46"/>
      <c r="BI75" s="46"/>
      <c r="BJ75" s="46"/>
      <c r="BK75" s="46"/>
      <c r="BL75" s="46"/>
      <c r="BM75" s="46"/>
      <c r="BN75" s="46"/>
      <c r="BO75" s="46"/>
      <c r="BP75" s="46"/>
      <c r="BQ75" s="46"/>
      <c r="BR75" s="46"/>
      <c r="BS75" s="46"/>
      <c r="BT75" s="46"/>
      <c r="BU75" s="46"/>
      <c r="BV75" s="46"/>
      <c r="BW75" s="46"/>
      <c r="BX75" s="46"/>
      <c r="BY75" s="46"/>
      <c r="BZ75" s="46"/>
      <c r="CA75" s="46"/>
      <c r="CB75" s="46"/>
      <c r="CC75" s="46"/>
      <c r="CD75" s="46"/>
      <c r="CE75" s="46"/>
      <c r="CF75" s="46"/>
      <c r="CG75" s="46"/>
      <c r="CH75" s="46"/>
      <c r="CI75" s="46"/>
      <c r="CJ75" s="46"/>
      <c r="CK75" s="46"/>
      <c r="CL75" s="46"/>
      <c r="CM75" s="46"/>
      <c r="CN75" s="46"/>
      <c r="CO75" s="46"/>
      <c r="CP75" s="46"/>
      <c r="CQ75" s="46"/>
      <c r="CR75" s="46"/>
      <c r="CS75" s="46"/>
      <c r="CT75" s="46"/>
      <c r="CU75" s="46"/>
      <c r="CV75" s="46"/>
      <c r="CW75" s="46"/>
      <c r="CX75" s="46"/>
      <c r="CY75" s="46"/>
      <c r="CZ75" s="46"/>
      <c r="DA75" s="46"/>
      <c r="DB75" s="46"/>
      <c r="DC75" s="46"/>
      <c r="DD75" s="46"/>
      <c r="DE75" s="46"/>
      <c r="DF75" s="46"/>
      <c r="DG75" s="46"/>
      <c r="DH75" s="46"/>
      <c r="DI75" s="46"/>
      <c r="DJ75" s="46"/>
      <c r="DK75" s="46"/>
      <c r="DL75" s="46"/>
      <c r="DM75" s="46"/>
      <c r="DN75" s="46"/>
      <c r="DO75" s="46"/>
      <c r="DP75" s="46"/>
      <c r="DQ75" s="46"/>
      <c r="DR75" s="46"/>
      <c r="DS75" s="46"/>
      <c r="DT75" s="46"/>
      <c r="DU75" s="46"/>
      <c r="DV75" s="46"/>
      <c r="DW75" s="46"/>
      <c r="DX75" s="46"/>
      <c r="DY75" s="46"/>
      <c r="DZ75" s="46"/>
      <c r="EA75" s="46"/>
      <c r="EB75" s="46"/>
      <c r="EC75" s="46"/>
      <c r="ED75" s="46"/>
      <c r="EE75" s="46"/>
      <c r="EF75" s="46"/>
      <c r="EG75" s="46"/>
      <c r="EH75" s="46"/>
      <c r="EI75" s="46"/>
      <c r="EJ75" s="46"/>
      <c r="EK75" s="46"/>
      <c r="EL75" s="46"/>
      <c r="EM75" s="46"/>
      <c r="EN75" s="46"/>
      <c r="EO75" s="46"/>
      <c r="EP75" s="46"/>
      <c r="EQ75" s="46"/>
      <c r="ER75" s="46"/>
      <c r="ES75" s="46"/>
      <c r="ET75" s="46"/>
      <c r="EU75" s="46"/>
      <c r="EV75" s="46"/>
      <c r="EW75" s="46"/>
      <c r="EX75" s="46"/>
      <c r="EY75" s="46"/>
      <c r="EZ75" s="46"/>
      <c r="FA75" s="46"/>
      <c r="FB75" s="46"/>
      <c r="FC75" s="46"/>
      <c r="FD75" s="46"/>
      <c r="FE75" s="46"/>
      <c r="FF75" s="46"/>
      <c r="FG75" s="46"/>
      <c r="FH75" s="46"/>
      <c r="FI75" s="46"/>
      <c r="FJ75" s="46"/>
      <c r="FK75" s="46"/>
      <c r="FL75" s="46"/>
      <c r="FM75" s="46"/>
      <c r="FN75" s="46"/>
      <c r="FO75" s="46"/>
      <c r="FP75" s="46"/>
      <c r="FQ75" s="46"/>
      <c r="FR75" s="46"/>
      <c r="FS75" s="46"/>
      <c r="FT75" s="46"/>
      <c r="FU75" s="46"/>
      <c r="FV75" s="46"/>
      <c r="FW75" s="46"/>
      <c r="FX75" s="46"/>
      <c r="FY75" s="46"/>
      <c r="FZ75" s="46"/>
      <c r="GA75" s="46"/>
      <c r="GB75" s="46"/>
      <c r="GC75" s="46"/>
      <c r="GD75" s="46"/>
      <c r="GE75" s="46"/>
      <c r="GF75" s="46"/>
      <c r="GG75" s="46"/>
      <c r="GH75" s="46"/>
      <c r="GI75" s="46"/>
      <c r="GJ75" s="46"/>
      <c r="GK75" s="46"/>
      <c r="GL75" s="46"/>
      <c r="GM75" s="46"/>
      <c r="GN75" s="46"/>
      <c r="GO75" s="46"/>
      <c r="GP75" s="46"/>
      <c r="GQ75" s="46"/>
      <c r="GR75" s="46"/>
      <c r="GS75" s="46"/>
      <c r="GT75" s="46"/>
      <c r="GU75" s="46"/>
      <c r="GV75" s="46"/>
      <c r="GW75" s="46"/>
      <c r="GX75" s="46"/>
      <c r="GY75" s="46"/>
      <c r="GZ75" s="46"/>
      <c r="HA75" s="46"/>
      <c r="HB75" s="46"/>
      <c r="HC75" s="46"/>
      <c r="HD75" s="46"/>
      <c r="HE75" s="46"/>
      <c r="HF75" s="46"/>
      <c r="HG75" s="46"/>
      <c r="HH75" s="46"/>
      <c r="HI75" s="46"/>
      <c r="HJ75" s="46"/>
      <c r="HK75" s="46"/>
      <c r="HL75" s="46"/>
      <c r="HM75" s="46"/>
      <c r="HN75" s="46"/>
      <c r="HO75" s="46"/>
      <c r="HP75" s="46"/>
      <c r="HQ75" s="46"/>
      <c r="HR75" s="46"/>
      <c r="HS75" s="46"/>
      <c r="HT75" s="46"/>
      <c r="HU75" s="46"/>
      <c r="HV75" s="46"/>
      <c r="HW75" s="46"/>
      <c r="HX75" s="46"/>
      <c r="HY75" s="46"/>
      <c r="HZ75" s="46"/>
      <c r="IA75" s="46"/>
      <c r="IB75" s="46"/>
      <c r="IC75" s="46"/>
      <c r="ID75" s="46"/>
      <c r="IE75" s="46"/>
      <c r="IF75" s="46"/>
      <c r="IG75" s="46"/>
      <c r="IH75" s="46"/>
      <c r="II75" s="46"/>
      <c r="IJ75" s="46"/>
      <c r="IK75" s="46"/>
      <c r="IL75" s="46"/>
      <c r="IM75" s="46"/>
      <c r="IN75" s="46"/>
      <c r="IO75" s="46"/>
      <c r="IP75" s="46"/>
      <c r="IQ75" s="46"/>
      <c r="IR75" s="46"/>
      <c r="IS75" s="46"/>
      <c r="IT75" s="46"/>
      <c r="IU75" s="46"/>
      <c r="IV75" s="46"/>
      <c r="IW75" s="46"/>
      <c r="IX75" s="46"/>
      <c r="IY75" s="46"/>
      <c r="IZ75" s="46"/>
      <c r="JA75" s="46"/>
      <c r="JB75" s="46"/>
      <c r="JC75" s="46"/>
      <c r="JD75" s="46"/>
      <c r="JE75" s="46"/>
      <c r="JF75" s="46"/>
      <c r="JG75" s="46"/>
      <c r="JH75" s="46"/>
      <c r="JI75" s="46"/>
      <c r="JJ75" s="46"/>
      <c r="JK75" s="46"/>
      <c r="JL75" s="46"/>
      <c r="JM75" s="46"/>
      <c r="JN75" s="46"/>
      <c r="JO75" s="46"/>
      <c r="JP75" s="46"/>
      <c r="JQ75" s="46"/>
      <c r="JR75" s="46"/>
      <c r="JS75" s="46"/>
      <c r="JT75" s="46"/>
      <c r="JU75" s="46"/>
      <c r="JV75" s="46"/>
      <c r="JW75" s="46"/>
      <c r="JX75" s="46"/>
      <c r="JY75" s="46"/>
      <c r="JZ75" s="46"/>
      <c r="KA75" s="46"/>
      <c r="KB75" s="46"/>
      <c r="KC75" s="46"/>
      <c r="KD75" s="46"/>
      <c r="KE75" s="46"/>
      <c r="KF75" s="46"/>
      <c r="KG75" s="46"/>
      <c r="KH75" s="46"/>
      <c r="KI75" s="46"/>
      <c r="KJ75" s="46"/>
      <c r="KK75" s="46"/>
      <c r="KL75" s="46"/>
      <c r="KM75" s="46"/>
      <c r="KN75" s="46"/>
      <c r="KO75" s="46"/>
      <c r="KP75" s="46"/>
      <c r="KQ75" s="46"/>
      <c r="KR75" s="46"/>
      <c r="KS75" s="46"/>
      <c r="KT75" s="46"/>
      <c r="KU75" s="46"/>
      <c r="KV75" s="46"/>
      <c r="KW75" s="46"/>
      <c r="KX75" s="46"/>
      <c r="KY75" s="46"/>
      <c r="KZ75" s="46"/>
      <c r="LA75" s="46"/>
      <c r="LB75" s="46"/>
      <c r="LC75" s="46"/>
      <c r="LD75" s="46"/>
      <c r="LE75" s="46"/>
      <c r="LF75" s="46"/>
      <c r="LG75" s="46"/>
      <c r="LH75" s="46"/>
      <c r="LI75" s="46"/>
      <c r="LJ75" s="46"/>
      <c r="LK75" s="46"/>
      <c r="LL75" s="46"/>
      <c r="LM75" s="46"/>
      <c r="LN75" s="46"/>
      <c r="LO75" s="46"/>
      <c r="LP75" s="46"/>
      <c r="LQ75" s="46"/>
      <c r="LR75" s="46"/>
      <c r="LS75" s="46"/>
      <c r="LT75" s="46"/>
      <c r="LU75" s="46"/>
      <c r="LV75" s="46"/>
      <c r="LW75" s="46"/>
      <c r="LX75" s="46"/>
      <c r="LY75" s="46"/>
      <c r="LZ75" s="46"/>
      <c r="MA75" s="46"/>
      <c r="MB75" s="46"/>
      <c r="MC75" s="46"/>
      <c r="MD75" s="46"/>
      <c r="ME75" s="46"/>
      <c r="MF75" s="46"/>
      <c r="MG75" s="46"/>
      <c r="MH75" s="46"/>
      <c r="MI75" s="46"/>
      <c r="MJ75" s="46"/>
      <c r="MK75" s="46"/>
      <c r="ML75" s="46"/>
      <c r="MM75" s="46"/>
      <c r="MN75" s="46"/>
      <c r="MO75" s="46"/>
      <c r="MP75" s="46"/>
      <c r="MQ75" s="46"/>
      <c r="MR75" s="46"/>
      <c r="MS75" s="46"/>
      <c r="MT75" s="46"/>
      <c r="MU75" s="46"/>
      <c r="MV75" s="46"/>
      <c r="MW75" s="46"/>
      <c r="MX75" s="46"/>
      <c r="MY75" s="46"/>
      <c r="MZ75" s="46"/>
      <c r="NA75" s="46"/>
      <c r="NB75" s="46"/>
      <c r="NC75" s="46"/>
      <c r="ND75" s="46"/>
      <c r="NE75" s="46"/>
      <c r="NF75" s="46"/>
      <c r="NG75" s="46"/>
      <c r="NH75" s="46"/>
      <c r="NI75" s="46"/>
      <c r="NJ75" s="46"/>
      <c r="NK75" s="46"/>
      <c r="NL75" s="46"/>
      <c r="NM75" s="46"/>
      <c r="NN75" s="46"/>
      <c r="NO75" s="46"/>
      <c r="NP75" s="46"/>
      <c r="NQ75" s="46"/>
      <c r="NR75" s="46"/>
      <c r="NS75" s="46"/>
      <c r="NT75" s="46"/>
      <c r="NU75" s="46"/>
      <c r="NV75" s="46"/>
      <c r="NW75" s="46"/>
      <c r="NX75" s="46"/>
      <c r="NY75" s="46"/>
      <c r="NZ75" s="46"/>
      <c r="OA75" s="46"/>
      <c r="OB75" s="46"/>
      <c r="OC75" s="46"/>
      <c r="OD75" s="46"/>
      <c r="OE75" s="46"/>
      <c r="OF75" s="46"/>
      <c r="OG75" s="46"/>
      <c r="OH75" s="46"/>
      <c r="OI75" s="46"/>
      <c r="OJ75" s="46"/>
      <c r="OK75" s="46"/>
      <c r="OL75" s="46"/>
      <c r="OM75" s="46"/>
      <c r="ON75" s="46"/>
      <c r="OO75" s="46"/>
      <c r="OP75" s="46"/>
      <c r="OQ75" s="46"/>
      <c r="OR75" s="46"/>
      <c r="OS75" s="46"/>
      <c r="OT75" s="46"/>
      <c r="OU75" s="46"/>
      <c r="OV75" s="46"/>
      <c r="OW75" s="46"/>
      <c r="OX75" s="46"/>
      <c r="OY75" s="46"/>
      <c r="OZ75" s="46"/>
      <c r="PA75" s="46"/>
      <c r="PB75" s="46"/>
      <c r="PC75" s="46"/>
      <c r="PD75" s="46"/>
      <c r="PE75" s="46"/>
      <c r="PF75" s="46"/>
      <c r="PG75" s="46"/>
      <c r="PH75" s="46"/>
      <c r="PI75" s="46"/>
      <c r="PJ75" s="46"/>
      <c r="PK75" s="46"/>
      <c r="PL75" s="46"/>
      <c r="PM75" s="46"/>
      <c r="PN75" s="46"/>
      <c r="PO75" s="46"/>
      <c r="PP75" s="46"/>
      <c r="PQ75" s="46"/>
      <c r="PR75" s="46"/>
      <c r="PS75" s="46"/>
      <c r="PT75" s="46"/>
    </row>
    <row r="76" spans="1:436" s="2" customFormat="1" x14ac:dyDescent="0.2">
      <c r="A76" s="70" t="s">
        <v>128</v>
      </c>
      <c r="B76" s="49" t="s">
        <v>51</v>
      </c>
      <c r="C76" s="80">
        <v>116</v>
      </c>
      <c r="D76" s="80">
        <v>160</v>
      </c>
      <c r="E76" s="80">
        <v>135</v>
      </c>
      <c r="F76" s="80">
        <v>146</v>
      </c>
      <c r="G76" s="80">
        <v>108</v>
      </c>
      <c r="H76" s="80">
        <v>74</v>
      </c>
      <c r="I76" s="80">
        <v>145</v>
      </c>
      <c r="J76" s="80">
        <v>145</v>
      </c>
      <c r="K76" s="80">
        <f t="shared" si="88"/>
        <v>74.296000000000006</v>
      </c>
      <c r="L76" s="80">
        <f t="shared" si="89"/>
        <v>74.591999999999999</v>
      </c>
      <c r="M76" s="80">
        <f t="shared" si="90"/>
        <v>74.667479999999998</v>
      </c>
      <c r="N76" s="80">
        <f t="shared" si="91"/>
        <v>75.11414400000001</v>
      </c>
      <c r="O76" s="80">
        <f t="shared" si="92"/>
        <v>75.115484879999997</v>
      </c>
      <c r="P76" s="80">
        <f t="shared" si="93"/>
        <v>75.865285440000008</v>
      </c>
      <c r="Q76" s="46"/>
      <c r="R76" s="46"/>
      <c r="S76" s="46"/>
      <c r="T76" s="46"/>
      <c r="U76" s="46"/>
      <c r="V76" s="46"/>
      <c r="W76" s="46"/>
      <c r="X76" s="46"/>
      <c r="Y76" s="46"/>
      <c r="Z76" s="46"/>
      <c r="AA76" s="46"/>
      <c r="AB76" s="46"/>
      <c r="AC76" s="46"/>
      <c r="AD76" s="46"/>
      <c r="AE76" s="46"/>
      <c r="AF76" s="46"/>
      <c r="AG76" s="46"/>
      <c r="AH76" s="46"/>
      <c r="AI76" s="46"/>
      <c r="AJ76" s="46"/>
      <c r="AK76" s="46"/>
      <c r="AL76" s="46"/>
      <c r="AM76" s="46"/>
      <c r="AN76" s="46"/>
      <c r="AO76" s="46"/>
      <c r="AP76" s="46"/>
      <c r="AQ76" s="46"/>
      <c r="AR76" s="46"/>
      <c r="AS76" s="46"/>
      <c r="AT76" s="46"/>
      <c r="AU76" s="46"/>
      <c r="AV76" s="46"/>
      <c r="AW76" s="46"/>
      <c r="AX76" s="46"/>
      <c r="AY76" s="46"/>
      <c r="AZ76" s="46"/>
      <c r="BA76" s="46"/>
      <c r="BB76" s="46"/>
      <c r="BC76" s="46"/>
      <c r="BD76" s="46"/>
      <c r="BE76" s="46"/>
      <c r="BF76" s="46"/>
      <c r="BG76" s="46"/>
      <c r="BH76" s="46"/>
      <c r="BI76" s="46"/>
      <c r="BJ76" s="46"/>
      <c r="BK76" s="46"/>
      <c r="BL76" s="46"/>
      <c r="BM76" s="46"/>
      <c r="BN76" s="46"/>
      <c r="BO76" s="46"/>
      <c r="BP76" s="46"/>
      <c r="BQ76" s="46"/>
      <c r="BR76" s="46"/>
      <c r="BS76" s="46"/>
      <c r="BT76" s="46"/>
      <c r="BU76" s="46"/>
      <c r="BV76" s="46"/>
      <c r="BW76" s="46"/>
      <c r="BX76" s="46"/>
      <c r="BY76" s="46"/>
      <c r="BZ76" s="46"/>
      <c r="CA76" s="46"/>
      <c r="CB76" s="46"/>
      <c r="CC76" s="46"/>
      <c r="CD76" s="46"/>
      <c r="CE76" s="46"/>
      <c r="CF76" s="46"/>
      <c r="CG76" s="46"/>
      <c r="CH76" s="46"/>
      <c r="CI76" s="46"/>
      <c r="CJ76" s="46"/>
      <c r="CK76" s="46"/>
      <c r="CL76" s="46"/>
      <c r="CM76" s="46"/>
      <c r="CN76" s="46"/>
      <c r="CO76" s="46"/>
      <c r="CP76" s="46"/>
      <c r="CQ76" s="46"/>
      <c r="CR76" s="46"/>
      <c r="CS76" s="46"/>
      <c r="CT76" s="46"/>
      <c r="CU76" s="46"/>
      <c r="CV76" s="46"/>
      <c r="CW76" s="46"/>
      <c r="CX76" s="46"/>
      <c r="CY76" s="46"/>
      <c r="CZ76" s="46"/>
      <c r="DA76" s="46"/>
      <c r="DB76" s="46"/>
      <c r="DC76" s="46"/>
      <c r="DD76" s="46"/>
      <c r="DE76" s="46"/>
      <c r="DF76" s="46"/>
      <c r="DG76" s="46"/>
      <c r="DH76" s="46"/>
      <c r="DI76" s="46"/>
      <c r="DJ76" s="46"/>
      <c r="DK76" s="46"/>
      <c r="DL76" s="46"/>
      <c r="DM76" s="46"/>
      <c r="DN76" s="46"/>
      <c r="DO76" s="46"/>
      <c r="DP76" s="46"/>
      <c r="DQ76" s="46"/>
      <c r="DR76" s="46"/>
      <c r="DS76" s="46"/>
      <c r="DT76" s="46"/>
      <c r="DU76" s="46"/>
      <c r="DV76" s="46"/>
      <c r="DW76" s="46"/>
      <c r="DX76" s="46"/>
      <c r="DY76" s="46"/>
      <c r="DZ76" s="46"/>
      <c r="EA76" s="46"/>
      <c r="EB76" s="46"/>
      <c r="EC76" s="46"/>
      <c r="ED76" s="46"/>
      <c r="EE76" s="46"/>
      <c r="EF76" s="46"/>
      <c r="EG76" s="46"/>
      <c r="EH76" s="46"/>
      <c r="EI76" s="46"/>
      <c r="EJ76" s="46"/>
      <c r="EK76" s="46"/>
      <c r="EL76" s="46"/>
      <c r="EM76" s="46"/>
      <c r="EN76" s="46"/>
      <c r="EO76" s="46"/>
      <c r="EP76" s="46"/>
      <c r="EQ76" s="46"/>
      <c r="ER76" s="46"/>
      <c r="ES76" s="46"/>
      <c r="ET76" s="46"/>
      <c r="EU76" s="46"/>
      <c r="EV76" s="46"/>
      <c r="EW76" s="46"/>
      <c r="EX76" s="46"/>
      <c r="EY76" s="46"/>
      <c r="EZ76" s="46"/>
      <c r="FA76" s="46"/>
      <c r="FB76" s="46"/>
      <c r="FC76" s="46"/>
      <c r="FD76" s="46"/>
      <c r="FE76" s="46"/>
      <c r="FF76" s="46"/>
      <c r="FG76" s="46"/>
      <c r="FH76" s="46"/>
      <c r="FI76" s="46"/>
      <c r="FJ76" s="46"/>
      <c r="FK76" s="46"/>
      <c r="FL76" s="46"/>
      <c r="FM76" s="46"/>
      <c r="FN76" s="46"/>
      <c r="FO76" s="46"/>
      <c r="FP76" s="46"/>
      <c r="FQ76" s="46"/>
      <c r="FR76" s="46"/>
      <c r="FS76" s="46"/>
      <c r="FT76" s="46"/>
      <c r="FU76" s="46"/>
      <c r="FV76" s="46"/>
      <c r="FW76" s="46"/>
      <c r="FX76" s="46"/>
      <c r="FY76" s="46"/>
      <c r="FZ76" s="46"/>
      <c r="GA76" s="46"/>
      <c r="GB76" s="46"/>
      <c r="GC76" s="46"/>
      <c r="GD76" s="46"/>
      <c r="GE76" s="46"/>
      <c r="GF76" s="46"/>
      <c r="GG76" s="46"/>
      <c r="GH76" s="46"/>
      <c r="GI76" s="46"/>
      <c r="GJ76" s="46"/>
      <c r="GK76" s="46"/>
      <c r="GL76" s="46"/>
      <c r="GM76" s="46"/>
      <c r="GN76" s="46"/>
      <c r="GO76" s="46"/>
      <c r="GP76" s="46"/>
      <c r="GQ76" s="46"/>
      <c r="GR76" s="46"/>
      <c r="GS76" s="46"/>
      <c r="GT76" s="46"/>
      <c r="GU76" s="46"/>
      <c r="GV76" s="46"/>
      <c r="GW76" s="46"/>
      <c r="GX76" s="46"/>
      <c r="GY76" s="46"/>
      <c r="GZ76" s="46"/>
      <c r="HA76" s="46"/>
      <c r="HB76" s="46"/>
      <c r="HC76" s="46"/>
      <c r="HD76" s="46"/>
      <c r="HE76" s="46"/>
      <c r="HF76" s="46"/>
      <c r="HG76" s="46"/>
      <c r="HH76" s="46"/>
      <c r="HI76" s="46"/>
      <c r="HJ76" s="46"/>
      <c r="HK76" s="46"/>
      <c r="HL76" s="46"/>
      <c r="HM76" s="46"/>
      <c r="HN76" s="46"/>
      <c r="HO76" s="46"/>
      <c r="HP76" s="46"/>
      <c r="HQ76" s="46"/>
      <c r="HR76" s="46"/>
      <c r="HS76" s="46"/>
      <c r="HT76" s="46"/>
      <c r="HU76" s="46"/>
      <c r="HV76" s="46"/>
      <c r="HW76" s="46"/>
      <c r="HX76" s="46"/>
      <c r="HY76" s="46"/>
      <c r="HZ76" s="46"/>
      <c r="IA76" s="46"/>
      <c r="IB76" s="46"/>
      <c r="IC76" s="46"/>
      <c r="ID76" s="46"/>
      <c r="IE76" s="46"/>
      <c r="IF76" s="46"/>
      <c r="IG76" s="46"/>
      <c r="IH76" s="46"/>
      <c r="II76" s="46"/>
      <c r="IJ76" s="46"/>
      <c r="IK76" s="46"/>
      <c r="IL76" s="46"/>
      <c r="IM76" s="46"/>
      <c r="IN76" s="46"/>
      <c r="IO76" s="46"/>
      <c r="IP76" s="46"/>
      <c r="IQ76" s="46"/>
      <c r="IR76" s="46"/>
      <c r="IS76" s="46"/>
      <c r="IT76" s="46"/>
      <c r="IU76" s="46"/>
      <c r="IV76" s="46"/>
      <c r="IW76" s="46"/>
      <c r="IX76" s="46"/>
      <c r="IY76" s="46"/>
      <c r="IZ76" s="46"/>
      <c r="JA76" s="46"/>
      <c r="JB76" s="46"/>
      <c r="JC76" s="46"/>
      <c r="JD76" s="46"/>
      <c r="JE76" s="46"/>
      <c r="JF76" s="46"/>
      <c r="JG76" s="46"/>
      <c r="JH76" s="46"/>
      <c r="JI76" s="46"/>
      <c r="JJ76" s="46"/>
      <c r="JK76" s="46"/>
      <c r="JL76" s="46"/>
      <c r="JM76" s="46"/>
      <c r="JN76" s="46"/>
      <c r="JO76" s="46"/>
      <c r="JP76" s="46"/>
      <c r="JQ76" s="46"/>
      <c r="JR76" s="46"/>
      <c r="JS76" s="46"/>
      <c r="JT76" s="46"/>
      <c r="JU76" s="46"/>
      <c r="JV76" s="46"/>
      <c r="JW76" s="46"/>
      <c r="JX76" s="46"/>
      <c r="JY76" s="46"/>
      <c r="JZ76" s="46"/>
      <c r="KA76" s="46"/>
      <c r="KB76" s="46"/>
      <c r="KC76" s="46"/>
      <c r="KD76" s="46"/>
      <c r="KE76" s="46"/>
      <c r="KF76" s="46"/>
      <c r="KG76" s="46"/>
      <c r="KH76" s="46"/>
      <c r="KI76" s="46"/>
      <c r="KJ76" s="46"/>
      <c r="KK76" s="46"/>
      <c r="KL76" s="46"/>
      <c r="KM76" s="46"/>
      <c r="KN76" s="46"/>
      <c r="KO76" s="46"/>
      <c r="KP76" s="46"/>
      <c r="KQ76" s="46"/>
      <c r="KR76" s="46"/>
      <c r="KS76" s="46"/>
      <c r="KT76" s="46"/>
      <c r="KU76" s="46"/>
      <c r="KV76" s="46"/>
      <c r="KW76" s="46"/>
      <c r="KX76" s="46"/>
      <c r="KY76" s="46"/>
      <c r="KZ76" s="46"/>
      <c r="LA76" s="46"/>
      <c r="LB76" s="46"/>
      <c r="LC76" s="46"/>
      <c r="LD76" s="46"/>
      <c r="LE76" s="46"/>
      <c r="LF76" s="46"/>
      <c r="LG76" s="46"/>
      <c r="LH76" s="46"/>
      <c r="LI76" s="46"/>
      <c r="LJ76" s="46"/>
      <c r="LK76" s="46"/>
      <c r="LL76" s="46"/>
      <c r="LM76" s="46"/>
      <c r="LN76" s="46"/>
      <c r="LO76" s="46"/>
      <c r="LP76" s="46"/>
      <c r="LQ76" s="46"/>
      <c r="LR76" s="46"/>
      <c r="LS76" s="46"/>
      <c r="LT76" s="46"/>
      <c r="LU76" s="46"/>
      <c r="LV76" s="46"/>
      <c r="LW76" s="46"/>
      <c r="LX76" s="46"/>
      <c r="LY76" s="46"/>
      <c r="LZ76" s="46"/>
      <c r="MA76" s="46"/>
      <c r="MB76" s="46"/>
      <c r="MC76" s="46"/>
      <c r="MD76" s="46"/>
      <c r="ME76" s="46"/>
      <c r="MF76" s="46"/>
      <c r="MG76" s="46"/>
      <c r="MH76" s="46"/>
      <c r="MI76" s="46"/>
      <c r="MJ76" s="46"/>
      <c r="MK76" s="46"/>
      <c r="ML76" s="46"/>
      <c r="MM76" s="46"/>
      <c r="MN76" s="46"/>
      <c r="MO76" s="46"/>
      <c r="MP76" s="46"/>
      <c r="MQ76" s="46"/>
      <c r="MR76" s="46"/>
      <c r="MS76" s="46"/>
      <c r="MT76" s="46"/>
      <c r="MU76" s="46"/>
      <c r="MV76" s="46"/>
      <c r="MW76" s="46"/>
      <c r="MX76" s="46"/>
      <c r="MY76" s="46"/>
      <c r="MZ76" s="46"/>
      <c r="NA76" s="46"/>
      <c r="NB76" s="46"/>
      <c r="NC76" s="46"/>
      <c r="ND76" s="46"/>
      <c r="NE76" s="46"/>
      <c r="NF76" s="46"/>
      <c r="NG76" s="46"/>
      <c r="NH76" s="46"/>
      <c r="NI76" s="46"/>
      <c r="NJ76" s="46"/>
      <c r="NK76" s="46"/>
      <c r="NL76" s="46"/>
      <c r="NM76" s="46"/>
      <c r="NN76" s="46"/>
      <c r="NO76" s="46"/>
      <c r="NP76" s="46"/>
      <c r="NQ76" s="46"/>
      <c r="NR76" s="46"/>
      <c r="NS76" s="46"/>
      <c r="NT76" s="46"/>
      <c r="NU76" s="46"/>
      <c r="NV76" s="46"/>
      <c r="NW76" s="46"/>
      <c r="NX76" s="46"/>
      <c r="NY76" s="46"/>
      <c r="NZ76" s="46"/>
      <c r="OA76" s="46"/>
      <c r="OB76" s="46"/>
      <c r="OC76" s="46"/>
      <c r="OD76" s="46"/>
      <c r="OE76" s="46"/>
      <c r="OF76" s="46"/>
      <c r="OG76" s="46"/>
      <c r="OH76" s="46"/>
      <c r="OI76" s="46"/>
      <c r="OJ76" s="46"/>
      <c r="OK76" s="46"/>
      <c r="OL76" s="46"/>
      <c r="OM76" s="46"/>
      <c r="ON76" s="46"/>
      <c r="OO76" s="46"/>
      <c r="OP76" s="46"/>
      <c r="OQ76" s="46"/>
      <c r="OR76" s="46"/>
      <c r="OS76" s="46"/>
      <c r="OT76" s="46"/>
      <c r="OU76" s="46"/>
      <c r="OV76" s="46"/>
      <c r="OW76" s="46"/>
      <c r="OX76" s="46"/>
      <c r="OY76" s="46"/>
      <c r="OZ76" s="46"/>
      <c r="PA76" s="46"/>
      <c r="PB76" s="46"/>
      <c r="PC76" s="46"/>
      <c r="PD76" s="46"/>
      <c r="PE76" s="46"/>
      <c r="PF76" s="46"/>
      <c r="PG76" s="46"/>
      <c r="PH76" s="46"/>
      <c r="PI76" s="46"/>
      <c r="PJ76" s="46"/>
      <c r="PK76" s="46"/>
      <c r="PL76" s="46"/>
      <c r="PM76" s="46"/>
      <c r="PN76" s="46"/>
      <c r="PO76" s="46"/>
      <c r="PP76" s="46"/>
      <c r="PQ76" s="46"/>
      <c r="PR76" s="46"/>
      <c r="PS76" s="46"/>
      <c r="PT76" s="46"/>
    </row>
    <row r="77" spans="1:436" hidden="1" x14ac:dyDescent="0.2">
      <c r="A77" s="74" t="s">
        <v>47</v>
      </c>
      <c r="B77" s="49" t="s">
        <v>51</v>
      </c>
      <c r="C77" s="73">
        <v>45</v>
      </c>
      <c r="D77" s="73"/>
      <c r="E77" s="81"/>
      <c r="F77" s="81"/>
      <c r="G77" s="81"/>
      <c r="H77" s="81"/>
      <c r="I77" s="81"/>
      <c r="J77" s="81"/>
      <c r="K77" s="81"/>
      <c r="L77" s="81"/>
      <c r="M77" s="81"/>
      <c r="N77" s="81"/>
      <c r="O77" s="81"/>
      <c r="P77" s="81"/>
    </row>
    <row r="78" spans="1:436" x14ac:dyDescent="0.2">
      <c r="A78" s="74" t="s">
        <v>48</v>
      </c>
      <c r="B78" s="49" t="s">
        <v>51</v>
      </c>
      <c r="C78" s="73">
        <f t="shared" ref="C78:P78" si="94">SUM(C80:C82)</f>
        <v>153</v>
      </c>
      <c r="D78" s="73">
        <f t="shared" si="94"/>
        <v>154</v>
      </c>
      <c r="E78" s="73">
        <f t="shared" si="94"/>
        <v>147</v>
      </c>
      <c r="F78" s="73">
        <f t="shared" si="94"/>
        <v>157</v>
      </c>
      <c r="G78" s="73">
        <f t="shared" si="94"/>
        <v>147.80000000000001</v>
      </c>
      <c r="H78" s="73">
        <f t="shared" si="94"/>
        <v>155</v>
      </c>
      <c r="I78" s="73">
        <f t="shared" si="94"/>
        <v>510</v>
      </c>
      <c r="J78" s="73">
        <f t="shared" si="94"/>
        <v>513</v>
      </c>
      <c r="K78" s="73">
        <f t="shared" si="94"/>
        <v>155.62</v>
      </c>
      <c r="L78" s="73">
        <f t="shared" si="94"/>
        <v>156.24</v>
      </c>
      <c r="M78" s="73">
        <f t="shared" si="94"/>
        <v>156.3981</v>
      </c>
      <c r="N78" s="73">
        <f t="shared" si="94"/>
        <v>157.33368000000002</v>
      </c>
      <c r="O78" s="73">
        <f t="shared" si="94"/>
        <v>157.3364886</v>
      </c>
      <c r="P78" s="73">
        <f t="shared" si="94"/>
        <v>158.90701680000004</v>
      </c>
    </row>
    <row r="79" spans="1:436" x14ac:dyDescent="0.2">
      <c r="A79" s="48" t="s">
        <v>10</v>
      </c>
      <c r="B79" s="49" t="s">
        <v>1</v>
      </c>
      <c r="C79" s="50">
        <v>99.4</v>
      </c>
      <c r="D79" s="50">
        <f>D78/C78*100</f>
        <v>100.65359477124183</v>
      </c>
      <c r="E79" s="50">
        <f t="shared" ref="E79" si="95">E78/D78*100</f>
        <v>95.454545454545453</v>
      </c>
      <c r="F79" s="50">
        <f>F78/E78*100</f>
        <v>106.80272108843538</v>
      </c>
      <c r="G79" s="50">
        <f>G78/F78*100</f>
        <v>94.140127388535049</v>
      </c>
      <c r="H79" s="50">
        <f>H78/G78*100</f>
        <v>104.87144790257103</v>
      </c>
      <c r="I79" s="50">
        <f>H78/G78*100</f>
        <v>104.87144790257103</v>
      </c>
      <c r="J79" s="50">
        <f>H78/G78*100</f>
        <v>104.87144790257103</v>
      </c>
      <c r="K79" s="50">
        <f>K78/H78*100</f>
        <v>100.4</v>
      </c>
      <c r="L79" s="50">
        <f>L78/H78*100</f>
        <v>100.8</v>
      </c>
      <c r="M79" s="50">
        <f>M78/K78*100</f>
        <v>100.49999999999999</v>
      </c>
      <c r="N79" s="50">
        <f>N78/L78*100</f>
        <v>100.70000000000002</v>
      </c>
      <c r="O79" s="50">
        <f t="shared" ref="O79:P79" si="96">O78/M78*100</f>
        <v>100.6</v>
      </c>
      <c r="P79" s="50">
        <f t="shared" si="96"/>
        <v>101.00000000000003</v>
      </c>
    </row>
    <row r="80" spans="1:436" x14ac:dyDescent="0.2">
      <c r="A80" s="79" t="s">
        <v>88</v>
      </c>
      <c r="B80" s="49" t="s">
        <v>51</v>
      </c>
      <c r="C80" s="73">
        <v>37</v>
      </c>
      <c r="D80" s="73">
        <v>35</v>
      </c>
      <c r="E80" s="73">
        <v>37</v>
      </c>
      <c r="F80" s="73">
        <v>35</v>
      </c>
      <c r="G80" s="73">
        <v>36</v>
      </c>
      <c r="H80" s="73">
        <v>48</v>
      </c>
      <c r="I80" s="73">
        <v>170</v>
      </c>
      <c r="J80" s="73">
        <v>171</v>
      </c>
      <c r="K80" s="73">
        <f t="shared" ref="K80:K81" si="97">H80*100.4%</f>
        <v>48.192</v>
      </c>
      <c r="L80" s="73">
        <f t="shared" ref="L80:L81" si="98">H80*100.8%</f>
        <v>48.384</v>
      </c>
      <c r="M80" s="73">
        <f t="shared" ref="M80:M81" si="99">K80*100.5%</f>
        <v>48.432959999999994</v>
      </c>
      <c r="N80" s="73">
        <f t="shared" ref="N80:N81" si="100">L80*100.7%</f>
        <v>48.722688000000005</v>
      </c>
      <c r="O80" s="73">
        <f t="shared" ref="O80:O81" si="101">M80*100.6%</f>
        <v>48.723557759999991</v>
      </c>
      <c r="P80" s="73">
        <f t="shared" ref="P80:P81" si="102">N80*101%</f>
        <v>49.209914880000007</v>
      </c>
    </row>
    <row r="81" spans="1:436" x14ac:dyDescent="0.2">
      <c r="A81" s="79" t="s">
        <v>161</v>
      </c>
      <c r="B81" s="49" t="s">
        <v>51</v>
      </c>
      <c r="C81" s="73">
        <v>46</v>
      </c>
      <c r="D81" s="73">
        <v>48</v>
      </c>
      <c r="E81" s="73">
        <v>49</v>
      </c>
      <c r="F81" s="73">
        <v>51</v>
      </c>
      <c r="G81" s="73">
        <v>55.8</v>
      </c>
      <c r="H81" s="73">
        <v>57</v>
      </c>
      <c r="I81" s="73">
        <v>170</v>
      </c>
      <c r="J81" s="73">
        <v>171</v>
      </c>
      <c r="K81" s="73">
        <f t="shared" si="97"/>
        <v>57.228000000000002</v>
      </c>
      <c r="L81" s="73">
        <f t="shared" si="98"/>
        <v>57.456000000000003</v>
      </c>
      <c r="M81" s="73">
        <f t="shared" si="99"/>
        <v>57.514139999999998</v>
      </c>
      <c r="N81" s="73">
        <f t="shared" si="100"/>
        <v>57.85819200000001</v>
      </c>
      <c r="O81" s="73">
        <f t="shared" si="101"/>
        <v>57.859224839999996</v>
      </c>
      <c r="P81" s="73">
        <f t="shared" si="102"/>
        <v>58.436773920000007</v>
      </c>
    </row>
    <row r="82" spans="1:436" x14ac:dyDescent="0.2">
      <c r="A82" s="74" t="s">
        <v>47</v>
      </c>
      <c r="B82" s="49" t="s">
        <v>51</v>
      </c>
      <c r="C82" s="73">
        <v>70</v>
      </c>
      <c r="D82" s="73">
        <v>71</v>
      </c>
      <c r="E82" s="73">
        <v>61</v>
      </c>
      <c r="F82" s="73">
        <v>71</v>
      </c>
      <c r="G82" s="73">
        <v>56</v>
      </c>
      <c r="H82" s="73">
        <v>50</v>
      </c>
      <c r="I82" s="73">
        <v>170</v>
      </c>
      <c r="J82" s="73">
        <v>171</v>
      </c>
      <c r="K82" s="73">
        <f>H82*100.4%</f>
        <v>50.2</v>
      </c>
      <c r="L82" s="73">
        <f>H82*100.8%</f>
        <v>50.4</v>
      </c>
      <c r="M82" s="73">
        <f>K82*100.5%</f>
        <v>50.451000000000001</v>
      </c>
      <c r="N82" s="73">
        <f>L82*100.7%</f>
        <v>50.752800000000008</v>
      </c>
      <c r="O82" s="73">
        <f>M82*100.6%</f>
        <v>50.753706000000001</v>
      </c>
      <c r="P82" s="73">
        <f>N82*101%</f>
        <v>51.260328000000008</v>
      </c>
    </row>
    <row r="83" spans="1:436" x14ac:dyDescent="0.2">
      <c r="A83" s="82" t="s">
        <v>17</v>
      </c>
      <c r="B83" s="49" t="s">
        <v>51</v>
      </c>
      <c r="C83" s="73">
        <f>C85+C88</f>
        <v>134</v>
      </c>
      <c r="D83" s="73">
        <f t="shared" ref="D83:P83" si="103">D85+D88</f>
        <v>132</v>
      </c>
      <c r="E83" s="73">
        <f>E85+E88</f>
        <v>120</v>
      </c>
      <c r="F83" s="73">
        <f>F85+F88</f>
        <v>119</v>
      </c>
      <c r="G83" s="73">
        <f t="shared" si="103"/>
        <v>106</v>
      </c>
      <c r="H83" s="73">
        <f t="shared" si="103"/>
        <v>103</v>
      </c>
      <c r="I83" s="73">
        <f>H85+H88</f>
        <v>103</v>
      </c>
      <c r="J83" s="73">
        <f>H85+H88</f>
        <v>103</v>
      </c>
      <c r="K83" s="73">
        <f t="shared" si="103"/>
        <v>103.41200000000001</v>
      </c>
      <c r="L83" s="73">
        <f t="shared" si="103"/>
        <v>103.824</v>
      </c>
      <c r="M83" s="73">
        <f t="shared" si="103"/>
        <v>103.92905999999999</v>
      </c>
      <c r="N83" s="73">
        <f t="shared" si="103"/>
        <v>104.55076800000001</v>
      </c>
      <c r="O83" s="73">
        <f t="shared" si="103"/>
        <v>112.09044471999999</v>
      </c>
      <c r="P83" s="73">
        <f t="shared" si="103"/>
        <v>112.15123936000001</v>
      </c>
    </row>
    <row r="84" spans="1:436" x14ac:dyDescent="0.2">
      <c r="A84" s="48" t="s">
        <v>10</v>
      </c>
      <c r="B84" s="49" t="s">
        <v>1</v>
      </c>
      <c r="C84" s="50">
        <v>101.5</v>
      </c>
      <c r="D84" s="50">
        <f>D83/C83*100</f>
        <v>98.507462686567166</v>
      </c>
      <c r="E84" s="50">
        <f t="shared" ref="E84" si="104">E83/D83*100</f>
        <v>90.909090909090907</v>
      </c>
      <c r="F84" s="50">
        <f>F83/E83*100</f>
        <v>99.166666666666671</v>
      </c>
      <c r="G84" s="50">
        <f>G83/F83*100</f>
        <v>89.075630252100851</v>
      </c>
      <c r="H84" s="50">
        <f>H83/G83*100</f>
        <v>97.169811320754718</v>
      </c>
      <c r="I84" s="50">
        <f>H83/G83*100</f>
        <v>97.169811320754718</v>
      </c>
      <c r="J84" s="50">
        <f>H83/G83*100</f>
        <v>97.169811320754718</v>
      </c>
      <c r="K84" s="50">
        <f>K83/H83*100</f>
        <v>100.4</v>
      </c>
      <c r="L84" s="50">
        <f>L83/H83*100</f>
        <v>100.8</v>
      </c>
      <c r="M84" s="50">
        <f>M83/K83*100</f>
        <v>100.49999999999999</v>
      </c>
      <c r="N84" s="50">
        <f>N83/L83*100</f>
        <v>100.70000000000002</v>
      </c>
      <c r="O84" s="50">
        <f t="shared" ref="O84:P84" si="105">O83/M83*100</f>
        <v>107.85284185193247</v>
      </c>
      <c r="P84" s="50">
        <f t="shared" si="105"/>
        <v>107.26964660843046</v>
      </c>
    </row>
    <row r="85" spans="1:436" ht="38.25" x14ac:dyDescent="0.2">
      <c r="A85" s="74" t="s">
        <v>49</v>
      </c>
      <c r="B85" s="49" t="s">
        <v>51</v>
      </c>
      <c r="C85" s="73">
        <f>C87</f>
        <v>128</v>
      </c>
      <c r="D85" s="73">
        <f t="shared" ref="D85" si="106">D87</f>
        <v>124</v>
      </c>
      <c r="E85" s="73">
        <f>E87</f>
        <v>116</v>
      </c>
      <c r="F85" s="73">
        <f t="shared" ref="F85:N85" si="107">F87</f>
        <v>113</v>
      </c>
      <c r="G85" s="73">
        <f>G87</f>
        <v>100</v>
      </c>
      <c r="H85" s="73">
        <f>H87</f>
        <v>97</v>
      </c>
      <c r="I85" s="73">
        <f>H87</f>
        <v>97</v>
      </c>
      <c r="J85" s="73">
        <f>H87</f>
        <v>97</v>
      </c>
      <c r="K85" s="73">
        <f t="shared" si="107"/>
        <v>97.388000000000005</v>
      </c>
      <c r="L85" s="73">
        <f t="shared" si="107"/>
        <v>97.775999999999996</v>
      </c>
      <c r="M85" s="73">
        <f t="shared" si="107"/>
        <v>97.874939999999995</v>
      </c>
      <c r="N85" s="73">
        <f t="shared" si="107"/>
        <v>98.460432000000011</v>
      </c>
      <c r="O85" s="73">
        <v>106</v>
      </c>
      <c r="P85" s="73">
        <v>106</v>
      </c>
    </row>
    <row r="86" spans="1:436" x14ac:dyDescent="0.2">
      <c r="A86" s="48" t="s">
        <v>10</v>
      </c>
      <c r="B86" s="49" t="s">
        <v>1</v>
      </c>
      <c r="C86" s="50">
        <v>101.6</v>
      </c>
      <c r="D86" s="50">
        <f>D85/C85*100</f>
        <v>96.875</v>
      </c>
      <c r="E86" s="50">
        <f>E85/D85*100</f>
        <v>93.548387096774192</v>
      </c>
      <c r="F86" s="50">
        <f>F85/E85*100</f>
        <v>97.41379310344827</v>
      </c>
      <c r="G86" s="50">
        <f>G85/F85*100</f>
        <v>88.495575221238937</v>
      </c>
      <c r="H86" s="50">
        <f>H85/G85*100</f>
        <v>97</v>
      </c>
      <c r="I86" s="50">
        <f>H85/G85*100</f>
        <v>97</v>
      </c>
      <c r="J86" s="50">
        <f>H85/G85*100</f>
        <v>97</v>
      </c>
      <c r="K86" s="50">
        <f>K85/H85*100</f>
        <v>100.4</v>
      </c>
      <c r="L86" s="50">
        <f>L85/H85*100</f>
        <v>100.8</v>
      </c>
      <c r="M86" s="50">
        <f>M85/K85*100</f>
        <v>100.49999999999999</v>
      </c>
      <c r="N86" s="50">
        <f>N85/L85*100</f>
        <v>100.70000000000002</v>
      </c>
      <c r="O86" s="50">
        <f t="shared" ref="O86:P86" si="108">O85/M85*100</f>
        <v>108.30147124483551</v>
      </c>
      <c r="P86" s="50">
        <f t="shared" si="108"/>
        <v>107.65745980070449</v>
      </c>
    </row>
    <row r="87" spans="1:436" x14ac:dyDescent="0.2">
      <c r="A87" s="63" t="s">
        <v>73</v>
      </c>
      <c r="B87" s="49" t="s">
        <v>51</v>
      </c>
      <c r="C87" s="83">
        <v>128</v>
      </c>
      <c r="D87" s="83">
        <v>124</v>
      </c>
      <c r="E87" s="83">
        <v>116</v>
      </c>
      <c r="F87" s="83">
        <v>113</v>
      </c>
      <c r="G87" s="83">
        <v>100</v>
      </c>
      <c r="H87" s="50">
        <v>97</v>
      </c>
      <c r="I87" s="50">
        <v>170</v>
      </c>
      <c r="J87" s="50">
        <v>171</v>
      </c>
      <c r="K87" s="50">
        <f>H87*100.4%</f>
        <v>97.388000000000005</v>
      </c>
      <c r="L87" s="50">
        <f>H87*100.8%</f>
        <v>97.775999999999996</v>
      </c>
      <c r="M87" s="50">
        <f>K87*100.5%</f>
        <v>97.874939999999995</v>
      </c>
      <c r="N87" s="50">
        <f>L87*100.7%</f>
        <v>98.460432000000011</v>
      </c>
      <c r="O87" s="50">
        <f>M87*100.6%</f>
        <v>98.462189639999991</v>
      </c>
      <c r="P87" s="50">
        <f>N87*101%</f>
        <v>99.445036320000014</v>
      </c>
    </row>
    <row r="88" spans="1:436" s="2" customFormat="1" x14ac:dyDescent="0.2">
      <c r="A88" s="74" t="s">
        <v>48</v>
      </c>
      <c r="B88" s="49" t="s">
        <v>51</v>
      </c>
      <c r="C88" s="61">
        <v>6</v>
      </c>
      <c r="D88" s="61">
        <v>8</v>
      </c>
      <c r="E88" s="61">
        <v>4</v>
      </c>
      <c r="F88" s="61">
        <v>6</v>
      </c>
      <c r="G88" s="61">
        <v>6</v>
      </c>
      <c r="H88" s="84">
        <v>6</v>
      </c>
      <c r="I88" s="84">
        <v>170</v>
      </c>
      <c r="J88" s="84">
        <v>171</v>
      </c>
      <c r="K88" s="84">
        <f>H88*100.4%</f>
        <v>6.024</v>
      </c>
      <c r="L88" s="84">
        <f>H88*100.8%</f>
        <v>6.048</v>
      </c>
      <c r="M88" s="84">
        <f>K88*100.5%</f>
        <v>6.0541199999999993</v>
      </c>
      <c r="N88" s="84">
        <f>L88*100.7%</f>
        <v>6.0903360000000006</v>
      </c>
      <c r="O88" s="84">
        <f>M88*100.6%</f>
        <v>6.0904447199999989</v>
      </c>
      <c r="P88" s="84">
        <f>N88*101%</f>
        <v>6.1512393600000008</v>
      </c>
      <c r="Q88" s="46"/>
      <c r="R88" s="46"/>
      <c r="S88" s="46"/>
      <c r="T88" s="46"/>
      <c r="U88" s="46"/>
      <c r="V88" s="46"/>
      <c r="W88" s="46"/>
      <c r="X88" s="46"/>
      <c r="Y88" s="46"/>
      <c r="Z88" s="46"/>
      <c r="AA88" s="46"/>
      <c r="AB88" s="46"/>
      <c r="AC88" s="46"/>
      <c r="AD88" s="46"/>
      <c r="AE88" s="46"/>
      <c r="AF88" s="46"/>
      <c r="AG88" s="46"/>
      <c r="AH88" s="46"/>
      <c r="AI88" s="46"/>
      <c r="AJ88" s="46"/>
      <c r="AK88" s="46"/>
      <c r="AL88" s="46"/>
      <c r="AM88" s="46"/>
      <c r="AN88" s="46"/>
      <c r="AO88" s="46"/>
      <c r="AP88" s="46"/>
      <c r="AQ88" s="46"/>
      <c r="AR88" s="46"/>
      <c r="AS88" s="46"/>
      <c r="AT88" s="46"/>
      <c r="AU88" s="46"/>
      <c r="AV88" s="46"/>
      <c r="AW88" s="46"/>
      <c r="AX88" s="46"/>
      <c r="AY88" s="46"/>
      <c r="AZ88" s="46"/>
      <c r="BA88" s="46"/>
      <c r="BB88" s="46"/>
      <c r="BC88" s="46"/>
      <c r="BD88" s="46"/>
      <c r="BE88" s="46"/>
      <c r="BF88" s="46"/>
      <c r="BG88" s="46"/>
      <c r="BH88" s="46"/>
      <c r="BI88" s="46"/>
      <c r="BJ88" s="46"/>
      <c r="BK88" s="46"/>
      <c r="BL88" s="46"/>
      <c r="BM88" s="46"/>
      <c r="BN88" s="46"/>
      <c r="BO88" s="46"/>
      <c r="BP88" s="46"/>
      <c r="BQ88" s="46"/>
      <c r="BR88" s="46"/>
      <c r="BS88" s="46"/>
      <c r="BT88" s="46"/>
      <c r="BU88" s="46"/>
      <c r="BV88" s="46"/>
      <c r="BW88" s="46"/>
      <c r="BX88" s="46"/>
      <c r="BY88" s="46"/>
      <c r="BZ88" s="46"/>
      <c r="CA88" s="46"/>
      <c r="CB88" s="46"/>
      <c r="CC88" s="46"/>
      <c r="CD88" s="46"/>
      <c r="CE88" s="46"/>
      <c r="CF88" s="46"/>
      <c r="CG88" s="46"/>
      <c r="CH88" s="46"/>
      <c r="CI88" s="46"/>
      <c r="CJ88" s="46"/>
      <c r="CK88" s="46"/>
      <c r="CL88" s="46"/>
      <c r="CM88" s="46"/>
      <c r="CN88" s="46"/>
      <c r="CO88" s="46"/>
      <c r="CP88" s="46"/>
      <c r="CQ88" s="46"/>
      <c r="CR88" s="46"/>
      <c r="CS88" s="46"/>
      <c r="CT88" s="46"/>
      <c r="CU88" s="46"/>
      <c r="CV88" s="46"/>
      <c r="CW88" s="46"/>
      <c r="CX88" s="46"/>
      <c r="CY88" s="46"/>
      <c r="CZ88" s="46"/>
      <c r="DA88" s="46"/>
      <c r="DB88" s="46"/>
      <c r="DC88" s="46"/>
      <c r="DD88" s="46"/>
      <c r="DE88" s="46"/>
      <c r="DF88" s="46"/>
      <c r="DG88" s="46"/>
      <c r="DH88" s="46"/>
      <c r="DI88" s="46"/>
      <c r="DJ88" s="46"/>
      <c r="DK88" s="46"/>
      <c r="DL88" s="46"/>
      <c r="DM88" s="46"/>
      <c r="DN88" s="46"/>
      <c r="DO88" s="46"/>
      <c r="DP88" s="46"/>
      <c r="DQ88" s="46"/>
      <c r="DR88" s="46"/>
      <c r="DS88" s="46"/>
      <c r="DT88" s="46"/>
      <c r="DU88" s="46"/>
      <c r="DV88" s="46"/>
      <c r="DW88" s="46"/>
      <c r="DX88" s="46"/>
      <c r="DY88" s="46"/>
      <c r="DZ88" s="46"/>
      <c r="EA88" s="46"/>
      <c r="EB88" s="46"/>
      <c r="EC88" s="46"/>
      <c r="ED88" s="46"/>
      <c r="EE88" s="46"/>
      <c r="EF88" s="46"/>
      <c r="EG88" s="46"/>
      <c r="EH88" s="46"/>
      <c r="EI88" s="46"/>
      <c r="EJ88" s="46"/>
      <c r="EK88" s="46"/>
      <c r="EL88" s="46"/>
      <c r="EM88" s="46"/>
      <c r="EN88" s="46"/>
      <c r="EO88" s="46"/>
      <c r="EP88" s="46"/>
      <c r="EQ88" s="46"/>
      <c r="ER88" s="46"/>
      <c r="ES88" s="46"/>
      <c r="ET88" s="46"/>
      <c r="EU88" s="46"/>
      <c r="EV88" s="46"/>
      <c r="EW88" s="46"/>
      <c r="EX88" s="46"/>
      <c r="EY88" s="46"/>
      <c r="EZ88" s="46"/>
      <c r="FA88" s="46"/>
      <c r="FB88" s="46"/>
      <c r="FC88" s="46"/>
      <c r="FD88" s="46"/>
      <c r="FE88" s="46"/>
      <c r="FF88" s="46"/>
      <c r="FG88" s="46"/>
      <c r="FH88" s="46"/>
      <c r="FI88" s="46"/>
      <c r="FJ88" s="46"/>
      <c r="FK88" s="46"/>
      <c r="FL88" s="46"/>
      <c r="FM88" s="46"/>
      <c r="FN88" s="46"/>
      <c r="FO88" s="46"/>
      <c r="FP88" s="46"/>
      <c r="FQ88" s="46"/>
      <c r="FR88" s="46"/>
      <c r="FS88" s="46"/>
      <c r="FT88" s="46"/>
      <c r="FU88" s="46"/>
      <c r="FV88" s="46"/>
      <c r="FW88" s="46"/>
      <c r="FX88" s="46"/>
      <c r="FY88" s="46"/>
      <c r="FZ88" s="46"/>
      <c r="GA88" s="46"/>
      <c r="GB88" s="46"/>
      <c r="GC88" s="46"/>
      <c r="GD88" s="46"/>
      <c r="GE88" s="46"/>
      <c r="GF88" s="46"/>
      <c r="GG88" s="46"/>
      <c r="GH88" s="46"/>
      <c r="GI88" s="46"/>
      <c r="GJ88" s="46"/>
      <c r="GK88" s="46"/>
      <c r="GL88" s="46"/>
      <c r="GM88" s="46"/>
      <c r="GN88" s="46"/>
      <c r="GO88" s="46"/>
      <c r="GP88" s="46"/>
      <c r="GQ88" s="46"/>
      <c r="GR88" s="46"/>
      <c r="GS88" s="46"/>
      <c r="GT88" s="46"/>
      <c r="GU88" s="46"/>
      <c r="GV88" s="46"/>
      <c r="GW88" s="46"/>
      <c r="GX88" s="46"/>
      <c r="GY88" s="46"/>
      <c r="GZ88" s="46"/>
      <c r="HA88" s="46"/>
      <c r="HB88" s="46"/>
      <c r="HC88" s="46"/>
      <c r="HD88" s="46"/>
      <c r="HE88" s="46"/>
      <c r="HF88" s="46"/>
      <c r="HG88" s="46"/>
      <c r="HH88" s="46"/>
      <c r="HI88" s="46"/>
      <c r="HJ88" s="46"/>
      <c r="HK88" s="46"/>
      <c r="HL88" s="46"/>
      <c r="HM88" s="46"/>
      <c r="HN88" s="46"/>
      <c r="HO88" s="46"/>
      <c r="HP88" s="46"/>
      <c r="HQ88" s="46"/>
      <c r="HR88" s="46"/>
      <c r="HS88" s="46"/>
      <c r="HT88" s="46"/>
      <c r="HU88" s="46"/>
      <c r="HV88" s="46"/>
      <c r="HW88" s="46"/>
      <c r="HX88" s="46"/>
      <c r="HY88" s="46"/>
      <c r="HZ88" s="46"/>
      <c r="IA88" s="46"/>
      <c r="IB88" s="46"/>
      <c r="IC88" s="46"/>
      <c r="ID88" s="46"/>
      <c r="IE88" s="46"/>
      <c r="IF88" s="46"/>
      <c r="IG88" s="46"/>
      <c r="IH88" s="46"/>
      <c r="II88" s="46"/>
      <c r="IJ88" s="46"/>
      <c r="IK88" s="46"/>
      <c r="IL88" s="46"/>
      <c r="IM88" s="46"/>
      <c r="IN88" s="46"/>
      <c r="IO88" s="46"/>
      <c r="IP88" s="46"/>
      <c r="IQ88" s="46"/>
      <c r="IR88" s="46"/>
      <c r="IS88" s="46"/>
      <c r="IT88" s="46"/>
      <c r="IU88" s="46"/>
      <c r="IV88" s="46"/>
      <c r="IW88" s="46"/>
      <c r="IX88" s="46"/>
      <c r="IY88" s="46"/>
      <c r="IZ88" s="46"/>
      <c r="JA88" s="46"/>
      <c r="JB88" s="46"/>
      <c r="JC88" s="46"/>
      <c r="JD88" s="46"/>
      <c r="JE88" s="46"/>
      <c r="JF88" s="46"/>
      <c r="JG88" s="46"/>
      <c r="JH88" s="46"/>
      <c r="JI88" s="46"/>
      <c r="JJ88" s="46"/>
      <c r="JK88" s="46"/>
      <c r="JL88" s="46"/>
      <c r="JM88" s="46"/>
      <c r="JN88" s="46"/>
      <c r="JO88" s="46"/>
      <c r="JP88" s="46"/>
      <c r="JQ88" s="46"/>
      <c r="JR88" s="46"/>
      <c r="JS88" s="46"/>
      <c r="JT88" s="46"/>
      <c r="JU88" s="46"/>
      <c r="JV88" s="46"/>
      <c r="JW88" s="46"/>
      <c r="JX88" s="46"/>
      <c r="JY88" s="46"/>
      <c r="JZ88" s="46"/>
      <c r="KA88" s="46"/>
      <c r="KB88" s="46"/>
      <c r="KC88" s="46"/>
      <c r="KD88" s="46"/>
      <c r="KE88" s="46"/>
      <c r="KF88" s="46"/>
      <c r="KG88" s="46"/>
      <c r="KH88" s="46"/>
      <c r="KI88" s="46"/>
      <c r="KJ88" s="46"/>
      <c r="KK88" s="46"/>
      <c r="KL88" s="46"/>
      <c r="KM88" s="46"/>
      <c r="KN88" s="46"/>
      <c r="KO88" s="46"/>
      <c r="KP88" s="46"/>
      <c r="KQ88" s="46"/>
      <c r="KR88" s="46"/>
      <c r="KS88" s="46"/>
      <c r="KT88" s="46"/>
      <c r="KU88" s="46"/>
      <c r="KV88" s="46"/>
      <c r="KW88" s="46"/>
      <c r="KX88" s="46"/>
      <c r="KY88" s="46"/>
      <c r="KZ88" s="46"/>
      <c r="LA88" s="46"/>
      <c r="LB88" s="46"/>
      <c r="LC88" s="46"/>
      <c r="LD88" s="46"/>
      <c r="LE88" s="46"/>
      <c r="LF88" s="46"/>
      <c r="LG88" s="46"/>
      <c r="LH88" s="46"/>
      <c r="LI88" s="46"/>
      <c r="LJ88" s="46"/>
      <c r="LK88" s="46"/>
      <c r="LL88" s="46"/>
      <c r="LM88" s="46"/>
      <c r="LN88" s="46"/>
      <c r="LO88" s="46"/>
      <c r="LP88" s="46"/>
      <c r="LQ88" s="46"/>
      <c r="LR88" s="46"/>
      <c r="LS88" s="46"/>
      <c r="LT88" s="46"/>
      <c r="LU88" s="46"/>
      <c r="LV88" s="46"/>
      <c r="LW88" s="46"/>
      <c r="LX88" s="46"/>
      <c r="LY88" s="46"/>
      <c r="LZ88" s="46"/>
      <c r="MA88" s="46"/>
      <c r="MB88" s="46"/>
      <c r="MC88" s="46"/>
      <c r="MD88" s="46"/>
      <c r="ME88" s="46"/>
      <c r="MF88" s="46"/>
      <c r="MG88" s="46"/>
      <c r="MH88" s="46"/>
      <c r="MI88" s="46"/>
      <c r="MJ88" s="46"/>
      <c r="MK88" s="46"/>
      <c r="ML88" s="46"/>
      <c r="MM88" s="46"/>
      <c r="MN88" s="46"/>
      <c r="MO88" s="46"/>
      <c r="MP88" s="46"/>
      <c r="MQ88" s="46"/>
      <c r="MR88" s="46"/>
      <c r="MS88" s="46"/>
      <c r="MT88" s="46"/>
      <c r="MU88" s="46"/>
      <c r="MV88" s="46"/>
      <c r="MW88" s="46"/>
      <c r="MX88" s="46"/>
      <c r="MY88" s="46"/>
      <c r="MZ88" s="46"/>
      <c r="NA88" s="46"/>
      <c r="NB88" s="46"/>
      <c r="NC88" s="46"/>
      <c r="ND88" s="46"/>
      <c r="NE88" s="46"/>
      <c r="NF88" s="46"/>
      <c r="NG88" s="46"/>
      <c r="NH88" s="46"/>
      <c r="NI88" s="46"/>
      <c r="NJ88" s="46"/>
      <c r="NK88" s="46"/>
      <c r="NL88" s="46"/>
      <c r="NM88" s="46"/>
      <c r="NN88" s="46"/>
      <c r="NO88" s="46"/>
      <c r="NP88" s="46"/>
      <c r="NQ88" s="46"/>
      <c r="NR88" s="46"/>
      <c r="NS88" s="46"/>
      <c r="NT88" s="46"/>
      <c r="NU88" s="46"/>
      <c r="NV88" s="46"/>
      <c r="NW88" s="46"/>
      <c r="NX88" s="46"/>
      <c r="NY88" s="46"/>
      <c r="NZ88" s="46"/>
      <c r="OA88" s="46"/>
      <c r="OB88" s="46"/>
      <c r="OC88" s="46"/>
      <c r="OD88" s="46"/>
      <c r="OE88" s="46"/>
      <c r="OF88" s="46"/>
      <c r="OG88" s="46"/>
      <c r="OH88" s="46"/>
      <c r="OI88" s="46"/>
      <c r="OJ88" s="46"/>
      <c r="OK88" s="46"/>
      <c r="OL88" s="46"/>
      <c r="OM88" s="46"/>
      <c r="ON88" s="46"/>
      <c r="OO88" s="46"/>
      <c r="OP88" s="46"/>
      <c r="OQ88" s="46"/>
      <c r="OR88" s="46"/>
      <c r="OS88" s="46"/>
      <c r="OT88" s="46"/>
      <c r="OU88" s="46"/>
      <c r="OV88" s="46"/>
      <c r="OW88" s="46"/>
      <c r="OX88" s="46"/>
      <c r="OY88" s="46"/>
      <c r="OZ88" s="46"/>
      <c r="PA88" s="46"/>
      <c r="PB88" s="46"/>
      <c r="PC88" s="46"/>
      <c r="PD88" s="46"/>
      <c r="PE88" s="46"/>
      <c r="PF88" s="46"/>
      <c r="PG88" s="46"/>
      <c r="PH88" s="46"/>
      <c r="PI88" s="46"/>
      <c r="PJ88" s="46"/>
      <c r="PK88" s="46"/>
      <c r="PL88" s="46"/>
      <c r="PM88" s="46"/>
      <c r="PN88" s="46"/>
      <c r="PO88" s="46"/>
      <c r="PP88" s="46"/>
      <c r="PQ88" s="46"/>
      <c r="PR88" s="46"/>
      <c r="PS88" s="46"/>
      <c r="PT88" s="46"/>
    </row>
    <row r="89" spans="1:436" x14ac:dyDescent="0.2">
      <c r="A89" s="48" t="s">
        <v>10</v>
      </c>
      <c r="B89" s="49" t="s">
        <v>1</v>
      </c>
      <c r="C89" s="50">
        <v>100</v>
      </c>
      <c r="D89" s="50">
        <f>D88/C88*100</f>
        <v>133.33333333333331</v>
      </c>
      <c r="E89" s="50">
        <f t="shared" ref="E89" si="109">E88/D88*100</f>
        <v>50</v>
      </c>
      <c r="F89" s="50">
        <f>F88/E88*100</f>
        <v>150</v>
      </c>
      <c r="G89" s="50">
        <f>G88/F88*100</f>
        <v>100</v>
      </c>
      <c r="H89" s="50">
        <f>H88/G88*100</f>
        <v>100</v>
      </c>
      <c r="I89" s="50">
        <f>H88/G88*100</f>
        <v>100</v>
      </c>
      <c r="J89" s="50">
        <f>H88/G88*100</f>
        <v>100</v>
      </c>
      <c r="K89" s="50">
        <f>K88/H88*100</f>
        <v>100.4</v>
      </c>
      <c r="L89" s="50">
        <f>L88/H88*100</f>
        <v>100.8</v>
      </c>
      <c r="M89" s="50">
        <f>M88/K88*100</f>
        <v>100.49999999999999</v>
      </c>
      <c r="N89" s="50">
        <f>N88/L88*100</f>
        <v>100.70000000000002</v>
      </c>
      <c r="O89" s="50">
        <f t="shared" ref="O89:P89" si="110">O88/M88*100</f>
        <v>100.6</v>
      </c>
      <c r="P89" s="50">
        <f t="shared" si="110"/>
        <v>101</v>
      </c>
    </row>
    <row r="90" spans="1:436" s="2" customFormat="1" ht="13.5" x14ac:dyDescent="0.2">
      <c r="A90" s="77" t="s">
        <v>18</v>
      </c>
      <c r="B90" s="49" t="s">
        <v>51</v>
      </c>
      <c r="C90" s="73">
        <f>C92+C94</f>
        <v>49</v>
      </c>
      <c r="D90" s="73">
        <f t="shared" ref="D90:P90" si="111">D92+D94</f>
        <v>63</v>
      </c>
      <c r="E90" s="73">
        <f>E92+E94</f>
        <v>83</v>
      </c>
      <c r="F90" s="73">
        <f t="shared" si="111"/>
        <v>89</v>
      </c>
      <c r="G90" s="73">
        <f t="shared" si="111"/>
        <v>73</v>
      </c>
      <c r="H90" s="73">
        <f t="shared" si="111"/>
        <v>72</v>
      </c>
      <c r="I90" s="73">
        <f>H92+H94</f>
        <v>72</v>
      </c>
      <c r="J90" s="73">
        <f>H92+H94</f>
        <v>72</v>
      </c>
      <c r="K90" s="73">
        <f t="shared" si="111"/>
        <v>72.287999999999997</v>
      </c>
      <c r="L90" s="73">
        <f t="shared" si="111"/>
        <v>72.575999999999993</v>
      </c>
      <c r="M90" s="73">
        <f t="shared" si="111"/>
        <v>72.649439999999984</v>
      </c>
      <c r="N90" s="73">
        <f t="shared" si="111"/>
        <v>73.084032000000008</v>
      </c>
      <c r="O90" s="73">
        <f t="shared" si="111"/>
        <v>73.085336639999994</v>
      </c>
      <c r="P90" s="73">
        <f t="shared" si="111"/>
        <v>73.814872320000006</v>
      </c>
      <c r="Q90" s="46"/>
      <c r="R90" s="46"/>
      <c r="S90" s="46"/>
      <c r="T90" s="46"/>
      <c r="U90" s="46"/>
      <c r="V90" s="46"/>
      <c r="W90" s="46"/>
      <c r="X90" s="46"/>
      <c r="Y90" s="46"/>
      <c r="Z90" s="46"/>
      <c r="AA90" s="46"/>
      <c r="AB90" s="46"/>
      <c r="AC90" s="46"/>
      <c r="AD90" s="46"/>
      <c r="AE90" s="46"/>
      <c r="AF90" s="46"/>
      <c r="AG90" s="46"/>
      <c r="AH90" s="46"/>
      <c r="AI90" s="46"/>
      <c r="AJ90" s="46"/>
      <c r="AK90" s="46"/>
      <c r="AL90" s="46"/>
      <c r="AM90" s="46"/>
      <c r="AN90" s="46"/>
      <c r="AO90" s="46"/>
      <c r="AP90" s="46"/>
      <c r="AQ90" s="46"/>
      <c r="AR90" s="46"/>
      <c r="AS90" s="46"/>
      <c r="AT90" s="46"/>
      <c r="AU90" s="46"/>
      <c r="AV90" s="46"/>
      <c r="AW90" s="46"/>
      <c r="AX90" s="46"/>
      <c r="AY90" s="46"/>
      <c r="AZ90" s="46"/>
      <c r="BA90" s="46"/>
      <c r="BB90" s="46"/>
      <c r="BC90" s="46"/>
      <c r="BD90" s="46"/>
      <c r="BE90" s="46"/>
      <c r="BF90" s="46"/>
      <c r="BG90" s="46"/>
      <c r="BH90" s="46"/>
      <c r="BI90" s="46"/>
      <c r="BJ90" s="46"/>
      <c r="BK90" s="46"/>
      <c r="BL90" s="46"/>
      <c r="BM90" s="46"/>
      <c r="BN90" s="46"/>
      <c r="BO90" s="46"/>
      <c r="BP90" s="46"/>
      <c r="BQ90" s="46"/>
      <c r="BR90" s="46"/>
      <c r="BS90" s="46"/>
      <c r="BT90" s="46"/>
      <c r="BU90" s="46"/>
      <c r="BV90" s="46"/>
      <c r="BW90" s="46"/>
      <c r="BX90" s="46"/>
      <c r="BY90" s="46"/>
      <c r="BZ90" s="46"/>
      <c r="CA90" s="46"/>
      <c r="CB90" s="46"/>
      <c r="CC90" s="46"/>
      <c r="CD90" s="46"/>
      <c r="CE90" s="46"/>
      <c r="CF90" s="46"/>
      <c r="CG90" s="46"/>
      <c r="CH90" s="46"/>
      <c r="CI90" s="46"/>
      <c r="CJ90" s="46"/>
      <c r="CK90" s="46"/>
      <c r="CL90" s="46"/>
      <c r="CM90" s="46"/>
      <c r="CN90" s="46"/>
      <c r="CO90" s="46"/>
      <c r="CP90" s="46"/>
      <c r="CQ90" s="46"/>
      <c r="CR90" s="46"/>
      <c r="CS90" s="46"/>
      <c r="CT90" s="46"/>
      <c r="CU90" s="46"/>
      <c r="CV90" s="46"/>
      <c r="CW90" s="46"/>
      <c r="CX90" s="46"/>
      <c r="CY90" s="46"/>
      <c r="CZ90" s="46"/>
      <c r="DA90" s="46"/>
      <c r="DB90" s="46"/>
      <c r="DC90" s="46"/>
      <c r="DD90" s="46"/>
      <c r="DE90" s="46"/>
      <c r="DF90" s="46"/>
      <c r="DG90" s="46"/>
      <c r="DH90" s="46"/>
      <c r="DI90" s="46"/>
      <c r="DJ90" s="46"/>
      <c r="DK90" s="46"/>
      <c r="DL90" s="46"/>
      <c r="DM90" s="46"/>
      <c r="DN90" s="46"/>
      <c r="DO90" s="46"/>
      <c r="DP90" s="46"/>
      <c r="DQ90" s="46"/>
      <c r="DR90" s="46"/>
      <c r="DS90" s="46"/>
      <c r="DT90" s="46"/>
      <c r="DU90" s="46"/>
      <c r="DV90" s="46"/>
      <c r="DW90" s="46"/>
      <c r="DX90" s="46"/>
      <c r="DY90" s="46"/>
      <c r="DZ90" s="46"/>
      <c r="EA90" s="46"/>
      <c r="EB90" s="46"/>
      <c r="EC90" s="46"/>
      <c r="ED90" s="46"/>
      <c r="EE90" s="46"/>
      <c r="EF90" s="46"/>
      <c r="EG90" s="46"/>
      <c r="EH90" s="46"/>
      <c r="EI90" s="46"/>
      <c r="EJ90" s="46"/>
      <c r="EK90" s="46"/>
      <c r="EL90" s="46"/>
      <c r="EM90" s="46"/>
      <c r="EN90" s="46"/>
      <c r="EO90" s="46"/>
      <c r="EP90" s="46"/>
      <c r="EQ90" s="46"/>
      <c r="ER90" s="46"/>
      <c r="ES90" s="46"/>
      <c r="ET90" s="46"/>
      <c r="EU90" s="46"/>
      <c r="EV90" s="46"/>
      <c r="EW90" s="46"/>
      <c r="EX90" s="46"/>
      <c r="EY90" s="46"/>
      <c r="EZ90" s="46"/>
      <c r="FA90" s="46"/>
      <c r="FB90" s="46"/>
      <c r="FC90" s="46"/>
      <c r="FD90" s="46"/>
      <c r="FE90" s="46"/>
      <c r="FF90" s="46"/>
      <c r="FG90" s="46"/>
      <c r="FH90" s="46"/>
      <c r="FI90" s="46"/>
      <c r="FJ90" s="46"/>
      <c r="FK90" s="46"/>
      <c r="FL90" s="46"/>
      <c r="FM90" s="46"/>
      <c r="FN90" s="46"/>
      <c r="FO90" s="46"/>
      <c r="FP90" s="46"/>
      <c r="FQ90" s="46"/>
      <c r="FR90" s="46"/>
      <c r="FS90" s="46"/>
      <c r="FT90" s="46"/>
      <c r="FU90" s="46"/>
      <c r="FV90" s="46"/>
      <c r="FW90" s="46"/>
      <c r="FX90" s="46"/>
      <c r="FY90" s="46"/>
      <c r="FZ90" s="46"/>
      <c r="GA90" s="46"/>
      <c r="GB90" s="46"/>
      <c r="GC90" s="46"/>
      <c r="GD90" s="46"/>
      <c r="GE90" s="46"/>
      <c r="GF90" s="46"/>
      <c r="GG90" s="46"/>
      <c r="GH90" s="46"/>
      <c r="GI90" s="46"/>
      <c r="GJ90" s="46"/>
      <c r="GK90" s="46"/>
      <c r="GL90" s="46"/>
      <c r="GM90" s="46"/>
      <c r="GN90" s="46"/>
      <c r="GO90" s="46"/>
      <c r="GP90" s="46"/>
      <c r="GQ90" s="46"/>
      <c r="GR90" s="46"/>
      <c r="GS90" s="46"/>
      <c r="GT90" s="46"/>
      <c r="GU90" s="46"/>
      <c r="GV90" s="46"/>
      <c r="GW90" s="46"/>
      <c r="GX90" s="46"/>
      <c r="GY90" s="46"/>
      <c r="GZ90" s="46"/>
      <c r="HA90" s="46"/>
      <c r="HB90" s="46"/>
      <c r="HC90" s="46"/>
      <c r="HD90" s="46"/>
      <c r="HE90" s="46"/>
      <c r="HF90" s="46"/>
      <c r="HG90" s="46"/>
      <c r="HH90" s="46"/>
      <c r="HI90" s="46"/>
      <c r="HJ90" s="46"/>
      <c r="HK90" s="46"/>
      <c r="HL90" s="46"/>
      <c r="HM90" s="46"/>
      <c r="HN90" s="46"/>
      <c r="HO90" s="46"/>
      <c r="HP90" s="46"/>
      <c r="HQ90" s="46"/>
      <c r="HR90" s="46"/>
      <c r="HS90" s="46"/>
      <c r="HT90" s="46"/>
      <c r="HU90" s="46"/>
      <c r="HV90" s="46"/>
      <c r="HW90" s="46"/>
      <c r="HX90" s="46"/>
      <c r="HY90" s="46"/>
      <c r="HZ90" s="46"/>
      <c r="IA90" s="46"/>
      <c r="IB90" s="46"/>
      <c r="IC90" s="46"/>
      <c r="ID90" s="46"/>
      <c r="IE90" s="46"/>
      <c r="IF90" s="46"/>
      <c r="IG90" s="46"/>
      <c r="IH90" s="46"/>
      <c r="II90" s="46"/>
      <c r="IJ90" s="46"/>
      <c r="IK90" s="46"/>
      <c r="IL90" s="46"/>
      <c r="IM90" s="46"/>
      <c r="IN90" s="46"/>
      <c r="IO90" s="46"/>
      <c r="IP90" s="46"/>
      <c r="IQ90" s="46"/>
      <c r="IR90" s="46"/>
      <c r="IS90" s="46"/>
      <c r="IT90" s="46"/>
      <c r="IU90" s="46"/>
      <c r="IV90" s="46"/>
      <c r="IW90" s="46"/>
      <c r="IX90" s="46"/>
      <c r="IY90" s="46"/>
      <c r="IZ90" s="46"/>
      <c r="JA90" s="46"/>
      <c r="JB90" s="46"/>
      <c r="JC90" s="46"/>
      <c r="JD90" s="46"/>
      <c r="JE90" s="46"/>
      <c r="JF90" s="46"/>
      <c r="JG90" s="46"/>
      <c r="JH90" s="46"/>
      <c r="JI90" s="46"/>
      <c r="JJ90" s="46"/>
      <c r="JK90" s="46"/>
      <c r="JL90" s="46"/>
      <c r="JM90" s="46"/>
      <c r="JN90" s="46"/>
      <c r="JO90" s="46"/>
      <c r="JP90" s="46"/>
      <c r="JQ90" s="46"/>
      <c r="JR90" s="46"/>
      <c r="JS90" s="46"/>
      <c r="JT90" s="46"/>
      <c r="JU90" s="46"/>
      <c r="JV90" s="46"/>
      <c r="JW90" s="46"/>
      <c r="JX90" s="46"/>
      <c r="JY90" s="46"/>
      <c r="JZ90" s="46"/>
      <c r="KA90" s="46"/>
      <c r="KB90" s="46"/>
      <c r="KC90" s="46"/>
      <c r="KD90" s="46"/>
      <c r="KE90" s="46"/>
      <c r="KF90" s="46"/>
      <c r="KG90" s="46"/>
      <c r="KH90" s="46"/>
      <c r="KI90" s="46"/>
      <c r="KJ90" s="46"/>
      <c r="KK90" s="46"/>
      <c r="KL90" s="46"/>
      <c r="KM90" s="46"/>
      <c r="KN90" s="46"/>
      <c r="KO90" s="46"/>
      <c r="KP90" s="46"/>
      <c r="KQ90" s="46"/>
      <c r="KR90" s="46"/>
      <c r="KS90" s="46"/>
      <c r="KT90" s="46"/>
      <c r="KU90" s="46"/>
      <c r="KV90" s="46"/>
      <c r="KW90" s="46"/>
      <c r="KX90" s="46"/>
      <c r="KY90" s="46"/>
      <c r="KZ90" s="46"/>
      <c r="LA90" s="46"/>
      <c r="LB90" s="46"/>
      <c r="LC90" s="46"/>
      <c r="LD90" s="46"/>
      <c r="LE90" s="46"/>
      <c r="LF90" s="46"/>
      <c r="LG90" s="46"/>
      <c r="LH90" s="46"/>
      <c r="LI90" s="46"/>
      <c r="LJ90" s="46"/>
      <c r="LK90" s="46"/>
      <c r="LL90" s="46"/>
      <c r="LM90" s="46"/>
      <c r="LN90" s="46"/>
      <c r="LO90" s="46"/>
      <c r="LP90" s="46"/>
      <c r="LQ90" s="46"/>
      <c r="LR90" s="46"/>
      <c r="LS90" s="46"/>
      <c r="LT90" s="46"/>
      <c r="LU90" s="46"/>
      <c r="LV90" s="46"/>
      <c r="LW90" s="46"/>
      <c r="LX90" s="46"/>
      <c r="LY90" s="46"/>
      <c r="LZ90" s="46"/>
      <c r="MA90" s="46"/>
      <c r="MB90" s="46"/>
      <c r="MC90" s="46"/>
      <c r="MD90" s="46"/>
      <c r="ME90" s="46"/>
      <c r="MF90" s="46"/>
      <c r="MG90" s="46"/>
      <c r="MH90" s="46"/>
      <c r="MI90" s="46"/>
      <c r="MJ90" s="46"/>
      <c r="MK90" s="46"/>
      <c r="ML90" s="46"/>
      <c r="MM90" s="46"/>
      <c r="MN90" s="46"/>
      <c r="MO90" s="46"/>
      <c r="MP90" s="46"/>
      <c r="MQ90" s="46"/>
      <c r="MR90" s="46"/>
      <c r="MS90" s="46"/>
      <c r="MT90" s="46"/>
      <c r="MU90" s="46"/>
      <c r="MV90" s="46"/>
      <c r="MW90" s="46"/>
      <c r="MX90" s="46"/>
      <c r="MY90" s="46"/>
      <c r="MZ90" s="46"/>
      <c r="NA90" s="46"/>
      <c r="NB90" s="46"/>
      <c r="NC90" s="46"/>
      <c r="ND90" s="46"/>
      <c r="NE90" s="46"/>
      <c r="NF90" s="46"/>
      <c r="NG90" s="46"/>
      <c r="NH90" s="46"/>
      <c r="NI90" s="46"/>
      <c r="NJ90" s="46"/>
      <c r="NK90" s="46"/>
      <c r="NL90" s="46"/>
      <c r="NM90" s="46"/>
      <c r="NN90" s="46"/>
      <c r="NO90" s="46"/>
      <c r="NP90" s="46"/>
      <c r="NQ90" s="46"/>
      <c r="NR90" s="46"/>
      <c r="NS90" s="46"/>
      <c r="NT90" s="46"/>
      <c r="NU90" s="46"/>
      <c r="NV90" s="46"/>
      <c r="NW90" s="46"/>
      <c r="NX90" s="46"/>
      <c r="NY90" s="46"/>
      <c r="NZ90" s="46"/>
      <c r="OA90" s="46"/>
      <c r="OB90" s="46"/>
      <c r="OC90" s="46"/>
      <c r="OD90" s="46"/>
      <c r="OE90" s="46"/>
      <c r="OF90" s="46"/>
      <c r="OG90" s="46"/>
      <c r="OH90" s="46"/>
      <c r="OI90" s="46"/>
      <c r="OJ90" s="46"/>
      <c r="OK90" s="46"/>
      <c r="OL90" s="46"/>
      <c r="OM90" s="46"/>
      <c r="ON90" s="46"/>
      <c r="OO90" s="46"/>
      <c r="OP90" s="46"/>
      <c r="OQ90" s="46"/>
      <c r="OR90" s="46"/>
      <c r="OS90" s="46"/>
      <c r="OT90" s="46"/>
      <c r="OU90" s="46"/>
      <c r="OV90" s="46"/>
      <c r="OW90" s="46"/>
      <c r="OX90" s="46"/>
      <c r="OY90" s="46"/>
      <c r="OZ90" s="46"/>
      <c r="PA90" s="46"/>
      <c r="PB90" s="46"/>
      <c r="PC90" s="46"/>
      <c r="PD90" s="46"/>
      <c r="PE90" s="46"/>
      <c r="PF90" s="46"/>
      <c r="PG90" s="46"/>
      <c r="PH90" s="46"/>
      <c r="PI90" s="46"/>
      <c r="PJ90" s="46"/>
      <c r="PK90" s="46"/>
      <c r="PL90" s="46"/>
      <c r="PM90" s="46"/>
      <c r="PN90" s="46"/>
      <c r="PO90" s="46"/>
      <c r="PP90" s="46"/>
      <c r="PQ90" s="46"/>
      <c r="PR90" s="46"/>
      <c r="PS90" s="46"/>
      <c r="PT90" s="46"/>
    </row>
    <row r="91" spans="1:436" x14ac:dyDescent="0.2">
      <c r="A91" s="48" t="s">
        <v>10</v>
      </c>
      <c r="B91" s="49" t="s">
        <v>1</v>
      </c>
      <c r="C91" s="50">
        <v>100</v>
      </c>
      <c r="D91" s="50">
        <f>D90/C90*100</f>
        <v>128.57142857142858</v>
      </c>
      <c r="E91" s="50">
        <f t="shared" ref="E91" si="112">E90/D90*100</f>
        <v>131.74603174603175</v>
      </c>
      <c r="F91" s="50">
        <f>F90/E90*100</f>
        <v>107.22891566265061</v>
      </c>
      <c r="G91" s="50">
        <f>G90/F90*100</f>
        <v>82.022471910112358</v>
      </c>
      <c r="H91" s="50">
        <f>H90/G90*100</f>
        <v>98.630136986301366</v>
      </c>
      <c r="I91" s="50">
        <f>H90/G90*100</f>
        <v>98.630136986301366</v>
      </c>
      <c r="J91" s="50">
        <f>H90/G90*100</f>
        <v>98.630136986301366</v>
      </c>
      <c r="K91" s="50">
        <f>K90/H90*100</f>
        <v>100.4</v>
      </c>
      <c r="L91" s="50">
        <f>L90/H90*100</f>
        <v>100.8</v>
      </c>
      <c r="M91" s="50">
        <f>M90/K90*100</f>
        <v>100.49999999999999</v>
      </c>
      <c r="N91" s="50">
        <f>N90/L90*100</f>
        <v>100.70000000000002</v>
      </c>
      <c r="O91" s="50">
        <f t="shared" ref="O91:P91" si="113">O90/M90*100</f>
        <v>100.60000000000002</v>
      </c>
      <c r="P91" s="50">
        <f t="shared" si="113"/>
        <v>101</v>
      </c>
    </row>
    <row r="92" spans="1:436" s="2" customFormat="1" ht="38.25" x14ac:dyDescent="0.2">
      <c r="A92" s="74" t="s">
        <v>49</v>
      </c>
      <c r="B92" s="49" t="s">
        <v>51</v>
      </c>
      <c r="C92" s="73">
        <v>0</v>
      </c>
      <c r="D92" s="73">
        <v>13</v>
      </c>
      <c r="E92" s="73">
        <v>16</v>
      </c>
      <c r="F92" s="73">
        <v>13</v>
      </c>
      <c r="G92" s="73">
        <v>14</v>
      </c>
      <c r="H92" s="73">
        <v>13</v>
      </c>
      <c r="I92" s="73">
        <v>14</v>
      </c>
      <c r="J92" s="73">
        <v>14</v>
      </c>
      <c r="K92" s="73">
        <f>H92*100.4%</f>
        <v>13.052</v>
      </c>
      <c r="L92" s="73">
        <f>H92*100.8%</f>
        <v>13.103999999999999</v>
      </c>
      <c r="M92" s="73">
        <f>K92*100.5%</f>
        <v>13.117259999999998</v>
      </c>
      <c r="N92" s="73">
        <f>L92*100.7%</f>
        <v>13.195728000000001</v>
      </c>
      <c r="O92" s="73">
        <f>M92*100.6%</f>
        <v>13.195963559999997</v>
      </c>
      <c r="P92" s="73">
        <f>N92*101%</f>
        <v>13.327685280000001</v>
      </c>
      <c r="Q92" s="46"/>
      <c r="R92" s="46"/>
      <c r="S92" s="46"/>
      <c r="T92" s="46"/>
      <c r="U92" s="46"/>
      <c r="V92" s="46"/>
      <c r="W92" s="46"/>
      <c r="X92" s="46"/>
      <c r="Y92" s="46"/>
      <c r="Z92" s="46"/>
      <c r="AA92" s="46"/>
      <c r="AB92" s="46"/>
      <c r="AC92" s="46"/>
      <c r="AD92" s="46"/>
      <c r="AE92" s="46"/>
      <c r="AF92" s="46"/>
      <c r="AG92" s="46"/>
      <c r="AH92" s="46"/>
      <c r="AI92" s="46"/>
      <c r="AJ92" s="46"/>
      <c r="AK92" s="46"/>
      <c r="AL92" s="46"/>
      <c r="AM92" s="46"/>
      <c r="AN92" s="46"/>
      <c r="AO92" s="46"/>
      <c r="AP92" s="46"/>
      <c r="AQ92" s="46"/>
      <c r="AR92" s="46"/>
      <c r="AS92" s="46"/>
      <c r="AT92" s="46"/>
      <c r="AU92" s="46"/>
      <c r="AV92" s="46"/>
      <c r="AW92" s="46"/>
      <c r="AX92" s="46"/>
      <c r="AY92" s="46"/>
      <c r="AZ92" s="46"/>
      <c r="BA92" s="46"/>
      <c r="BB92" s="46"/>
      <c r="BC92" s="46"/>
      <c r="BD92" s="46"/>
      <c r="BE92" s="46"/>
      <c r="BF92" s="46"/>
      <c r="BG92" s="46"/>
      <c r="BH92" s="46"/>
      <c r="BI92" s="46"/>
      <c r="BJ92" s="46"/>
      <c r="BK92" s="46"/>
      <c r="BL92" s="46"/>
      <c r="BM92" s="46"/>
      <c r="BN92" s="46"/>
      <c r="BO92" s="46"/>
      <c r="BP92" s="46"/>
      <c r="BQ92" s="46"/>
      <c r="BR92" s="46"/>
      <c r="BS92" s="46"/>
      <c r="BT92" s="46"/>
      <c r="BU92" s="46"/>
      <c r="BV92" s="46"/>
      <c r="BW92" s="46"/>
      <c r="BX92" s="46"/>
      <c r="BY92" s="46"/>
      <c r="BZ92" s="46"/>
      <c r="CA92" s="46"/>
      <c r="CB92" s="46"/>
      <c r="CC92" s="46"/>
      <c r="CD92" s="46"/>
      <c r="CE92" s="46"/>
      <c r="CF92" s="46"/>
      <c r="CG92" s="46"/>
      <c r="CH92" s="46"/>
      <c r="CI92" s="46"/>
      <c r="CJ92" s="46"/>
      <c r="CK92" s="46"/>
      <c r="CL92" s="46"/>
      <c r="CM92" s="46"/>
      <c r="CN92" s="46"/>
      <c r="CO92" s="46"/>
      <c r="CP92" s="46"/>
      <c r="CQ92" s="46"/>
      <c r="CR92" s="46"/>
      <c r="CS92" s="46"/>
      <c r="CT92" s="46"/>
      <c r="CU92" s="46"/>
      <c r="CV92" s="46"/>
      <c r="CW92" s="46"/>
      <c r="CX92" s="46"/>
      <c r="CY92" s="46"/>
      <c r="CZ92" s="46"/>
      <c r="DA92" s="46"/>
      <c r="DB92" s="46"/>
      <c r="DC92" s="46"/>
      <c r="DD92" s="46"/>
      <c r="DE92" s="46"/>
      <c r="DF92" s="46"/>
      <c r="DG92" s="46"/>
      <c r="DH92" s="46"/>
      <c r="DI92" s="46"/>
      <c r="DJ92" s="46"/>
      <c r="DK92" s="46"/>
      <c r="DL92" s="46"/>
      <c r="DM92" s="46"/>
      <c r="DN92" s="46"/>
      <c r="DO92" s="46"/>
      <c r="DP92" s="46"/>
      <c r="DQ92" s="46"/>
      <c r="DR92" s="46"/>
      <c r="DS92" s="46"/>
      <c r="DT92" s="46"/>
      <c r="DU92" s="46"/>
      <c r="DV92" s="46"/>
      <c r="DW92" s="46"/>
      <c r="DX92" s="46"/>
      <c r="DY92" s="46"/>
      <c r="DZ92" s="46"/>
      <c r="EA92" s="46"/>
      <c r="EB92" s="46"/>
      <c r="EC92" s="46"/>
      <c r="ED92" s="46"/>
      <c r="EE92" s="46"/>
      <c r="EF92" s="46"/>
      <c r="EG92" s="46"/>
      <c r="EH92" s="46"/>
      <c r="EI92" s="46"/>
      <c r="EJ92" s="46"/>
      <c r="EK92" s="46"/>
      <c r="EL92" s="46"/>
      <c r="EM92" s="46"/>
      <c r="EN92" s="46"/>
      <c r="EO92" s="46"/>
      <c r="EP92" s="46"/>
      <c r="EQ92" s="46"/>
      <c r="ER92" s="46"/>
      <c r="ES92" s="46"/>
      <c r="ET92" s="46"/>
      <c r="EU92" s="46"/>
      <c r="EV92" s="46"/>
      <c r="EW92" s="46"/>
      <c r="EX92" s="46"/>
      <c r="EY92" s="46"/>
      <c r="EZ92" s="46"/>
      <c r="FA92" s="46"/>
      <c r="FB92" s="46"/>
      <c r="FC92" s="46"/>
      <c r="FD92" s="46"/>
      <c r="FE92" s="46"/>
      <c r="FF92" s="46"/>
      <c r="FG92" s="46"/>
      <c r="FH92" s="46"/>
      <c r="FI92" s="46"/>
      <c r="FJ92" s="46"/>
      <c r="FK92" s="46"/>
      <c r="FL92" s="46"/>
      <c r="FM92" s="46"/>
      <c r="FN92" s="46"/>
      <c r="FO92" s="46"/>
      <c r="FP92" s="46"/>
      <c r="FQ92" s="46"/>
      <c r="FR92" s="46"/>
      <c r="FS92" s="46"/>
      <c r="FT92" s="46"/>
      <c r="FU92" s="46"/>
      <c r="FV92" s="46"/>
      <c r="FW92" s="46"/>
      <c r="FX92" s="46"/>
      <c r="FY92" s="46"/>
      <c r="FZ92" s="46"/>
      <c r="GA92" s="46"/>
      <c r="GB92" s="46"/>
      <c r="GC92" s="46"/>
      <c r="GD92" s="46"/>
      <c r="GE92" s="46"/>
      <c r="GF92" s="46"/>
      <c r="GG92" s="46"/>
      <c r="GH92" s="46"/>
      <c r="GI92" s="46"/>
      <c r="GJ92" s="46"/>
      <c r="GK92" s="46"/>
      <c r="GL92" s="46"/>
      <c r="GM92" s="46"/>
      <c r="GN92" s="46"/>
      <c r="GO92" s="46"/>
      <c r="GP92" s="46"/>
      <c r="GQ92" s="46"/>
      <c r="GR92" s="46"/>
      <c r="GS92" s="46"/>
      <c r="GT92" s="46"/>
      <c r="GU92" s="46"/>
      <c r="GV92" s="46"/>
      <c r="GW92" s="46"/>
      <c r="GX92" s="46"/>
      <c r="GY92" s="46"/>
      <c r="GZ92" s="46"/>
      <c r="HA92" s="46"/>
      <c r="HB92" s="46"/>
      <c r="HC92" s="46"/>
      <c r="HD92" s="46"/>
      <c r="HE92" s="46"/>
      <c r="HF92" s="46"/>
      <c r="HG92" s="46"/>
      <c r="HH92" s="46"/>
      <c r="HI92" s="46"/>
      <c r="HJ92" s="46"/>
      <c r="HK92" s="46"/>
      <c r="HL92" s="46"/>
      <c r="HM92" s="46"/>
      <c r="HN92" s="46"/>
      <c r="HO92" s="46"/>
      <c r="HP92" s="46"/>
      <c r="HQ92" s="46"/>
      <c r="HR92" s="46"/>
      <c r="HS92" s="46"/>
      <c r="HT92" s="46"/>
      <c r="HU92" s="46"/>
      <c r="HV92" s="46"/>
      <c r="HW92" s="46"/>
      <c r="HX92" s="46"/>
      <c r="HY92" s="46"/>
      <c r="HZ92" s="46"/>
      <c r="IA92" s="46"/>
      <c r="IB92" s="46"/>
      <c r="IC92" s="46"/>
      <c r="ID92" s="46"/>
      <c r="IE92" s="46"/>
      <c r="IF92" s="46"/>
      <c r="IG92" s="46"/>
      <c r="IH92" s="46"/>
      <c r="II92" s="46"/>
      <c r="IJ92" s="46"/>
      <c r="IK92" s="46"/>
      <c r="IL92" s="46"/>
      <c r="IM92" s="46"/>
      <c r="IN92" s="46"/>
      <c r="IO92" s="46"/>
      <c r="IP92" s="46"/>
      <c r="IQ92" s="46"/>
      <c r="IR92" s="46"/>
      <c r="IS92" s="46"/>
      <c r="IT92" s="46"/>
      <c r="IU92" s="46"/>
      <c r="IV92" s="46"/>
      <c r="IW92" s="46"/>
      <c r="IX92" s="46"/>
      <c r="IY92" s="46"/>
      <c r="IZ92" s="46"/>
      <c r="JA92" s="46"/>
      <c r="JB92" s="46"/>
      <c r="JC92" s="46"/>
      <c r="JD92" s="46"/>
      <c r="JE92" s="46"/>
      <c r="JF92" s="46"/>
      <c r="JG92" s="46"/>
      <c r="JH92" s="46"/>
      <c r="JI92" s="46"/>
      <c r="JJ92" s="46"/>
      <c r="JK92" s="46"/>
      <c r="JL92" s="46"/>
      <c r="JM92" s="46"/>
      <c r="JN92" s="46"/>
      <c r="JO92" s="46"/>
      <c r="JP92" s="46"/>
      <c r="JQ92" s="46"/>
      <c r="JR92" s="46"/>
      <c r="JS92" s="46"/>
      <c r="JT92" s="46"/>
      <c r="JU92" s="46"/>
      <c r="JV92" s="46"/>
      <c r="JW92" s="46"/>
      <c r="JX92" s="46"/>
      <c r="JY92" s="46"/>
      <c r="JZ92" s="46"/>
      <c r="KA92" s="46"/>
      <c r="KB92" s="46"/>
      <c r="KC92" s="46"/>
      <c r="KD92" s="46"/>
      <c r="KE92" s="46"/>
      <c r="KF92" s="46"/>
      <c r="KG92" s="46"/>
      <c r="KH92" s="46"/>
      <c r="KI92" s="46"/>
      <c r="KJ92" s="46"/>
      <c r="KK92" s="46"/>
      <c r="KL92" s="46"/>
      <c r="KM92" s="46"/>
      <c r="KN92" s="46"/>
      <c r="KO92" s="46"/>
      <c r="KP92" s="46"/>
      <c r="KQ92" s="46"/>
      <c r="KR92" s="46"/>
      <c r="KS92" s="46"/>
      <c r="KT92" s="46"/>
      <c r="KU92" s="46"/>
      <c r="KV92" s="46"/>
      <c r="KW92" s="46"/>
      <c r="KX92" s="46"/>
      <c r="KY92" s="46"/>
      <c r="KZ92" s="46"/>
      <c r="LA92" s="46"/>
      <c r="LB92" s="46"/>
      <c r="LC92" s="46"/>
      <c r="LD92" s="46"/>
      <c r="LE92" s="46"/>
      <c r="LF92" s="46"/>
      <c r="LG92" s="46"/>
      <c r="LH92" s="46"/>
      <c r="LI92" s="46"/>
      <c r="LJ92" s="46"/>
      <c r="LK92" s="46"/>
      <c r="LL92" s="46"/>
      <c r="LM92" s="46"/>
      <c r="LN92" s="46"/>
      <c r="LO92" s="46"/>
      <c r="LP92" s="46"/>
      <c r="LQ92" s="46"/>
      <c r="LR92" s="46"/>
      <c r="LS92" s="46"/>
      <c r="LT92" s="46"/>
      <c r="LU92" s="46"/>
      <c r="LV92" s="46"/>
      <c r="LW92" s="46"/>
      <c r="LX92" s="46"/>
      <c r="LY92" s="46"/>
      <c r="LZ92" s="46"/>
      <c r="MA92" s="46"/>
      <c r="MB92" s="46"/>
      <c r="MC92" s="46"/>
      <c r="MD92" s="46"/>
      <c r="ME92" s="46"/>
      <c r="MF92" s="46"/>
      <c r="MG92" s="46"/>
      <c r="MH92" s="46"/>
      <c r="MI92" s="46"/>
      <c r="MJ92" s="46"/>
      <c r="MK92" s="46"/>
      <c r="ML92" s="46"/>
      <c r="MM92" s="46"/>
      <c r="MN92" s="46"/>
      <c r="MO92" s="46"/>
      <c r="MP92" s="46"/>
      <c r="MQ92" s="46"/>
      <c r="MR92" s="46"/>
      <c r="MS92" s="46"/>
      <c r="MT92" s="46"/>
      <c r="MU92" s="46"/>
      <c r="MV92" s="46"/>
      <c r="MW92" s="46"/>
      <c r="MX92" s="46"/>
      <c r="MY92" s="46"/>
      <c r="MZ92" s="46"/>
      <c r="NA92" s="46"/>
      <c r="NB92" s="46"/>
      <c r="NC92" s="46"/>
      <c r="ND92" s="46"/>
      <c r="NE92" s="46"/>
      <c r="NF92" s="46"/>
      <c r="NG92" s="46"/>
      <c r="NH92" s="46"/>
      <c r="NI92" s="46"/>
      <c r="NJ92" s="46"/>
      <c r="NK92" s="46"/>
      <c r="NL92" s="46"/>
      <c r="NM92" s="46"/>
      <c r="NN92" s="46"/>
      <c r="NO92" s="46"/>
      <c r="NP92" s="46"/>
      <c r="NQ92" s="46"/>
      <c r="NR92" s="46"/>
      <c r="NS92" s="46"/>
      <c r="NT92" s="46"/>
      <c r="NU92" s="46"/>
      <c r="NV92" s="46"/>
      <c r="NW92" s="46"/>
      <c r="NX92" s="46"/>
      <c r="NY92" s="46"/>
      <c r="NZ92" s="46"/>
      <c r="OA92" s="46"/>
      <c r="OB92" s="46"/>
      <c r="OC92" s="46"/>
      <c r="OD92" s="46"/>
      <c r="OE92" s="46"/>
      <c r="OF92" s="46"/>
      <c r="OG92" s="46"/>
      <c r="OH92" s="46"/>
      <c r="OI92" s="46"/>
      <c r="OJ92" s="46"/>
      <c r="OK92" s="46"/>
      <c r="OL92" s="46"/>
      <c r="OM92" s="46"/>
      <c r="ON92" s="46"/>
      <c r="OO92" s="46"/>
      <c r="OP92" s="46"/>
      <c r="OQ92" s="46"/>
      <c r="OR92" s="46"/>
      <c r="OS92" s="46"/>
      <c r="OT92" s="46"/>
      <c r="OU92" s="46"/>
      <c r="OV92" s="46"/>
      <c r="OW92" s="46"/>
      <c r="OX92" s="46"/>
      <c r="OY92" s="46"/>
      <c r="OZ92" s="46"/>
      <c r="PA92" s="46"/>
      <c r="PB92" s="46"/>
      <c r="PC92" s="46"/>
      <c r="PD92" s="46"/>
      <c r="PE92" s="46"/>
      <c r="PF92" s="46"/>
      <c r="PG92" s="46"/>
      <c r="PH92" s="46"/>
      <c r="PI92" s="46"/>
      <c r="PJ92" s="46"/>
      <c r="PK92" s="46"/>
      <c r="PL92" s="46"/>
      <c r="PM92" s="46"/>
      <c r="PN92" s="46"/>
      <c r="PO92" s="46"/>
      <c r="PP92" s="46"/>
      <c r="PQ92" s="46"/>
      <c r="PR92" s="46"/>
      <c r="PS92" s="46"/>
      <c r="PT92" s="46"/>
    </row>
    <row r="93" spans="1:436" x14ac:dyDescent="0.2">
      <c r="A93" s="48" t="s">
        <v>10</v>
      </c>
      <c r="B93" s="49" t="s">
        <v>1</v>
      </c>
      <c r="C93" s="50">
        <v>0</v>
      </c>
      <c r="D93" s="50">
        <v>0</v>
      </c>
      <c r="E93" s="50">
        <f>E92/D92*100</f>
        <v>123.07692307692308</v>
      </c>
      <c r="F93" s="50">
        <f>F92/E92*100</f>
        <v>81.25</v>
      </c>
      <c r="G93" s="50">
        <f>G92/F92*100</f>
        <v>107.69230769230769</v>
      </c>
      <c r="H93" s="50">
        <f>H92/G92*100</f>
        <v>92.857142857142861</v>
      </c>
      <c r="I93" s="50">
        <f>H92/G92*100</f>
        <v>92.857142857142861</v>
      </c>
      <c r="J93" s="50">
        <f>H92/G92*100</f>
        <v>92.857142857142861</v>
      </c>
      <c r="K93" s="50">
        <f>K92/H92*100</f>
        <v>100.4</v>
      </c>
      <c r="L93" s="50">
        <f>L92/H92*100</f>
        <v>100.8</v>
      </c>
      <c r="M93" s="50">
        <f>M92/K92*100</f>
        <v>100.49999999999999</v>
      </c>
      <c r="N93" s="50">
        <f>N92/L92*100</f>
        <v>100.70000000000002</v>
      </c>
      <c r="O93" s="50">
        <f t="shared" ref="O93:P93" si="114">O92/M92*100</f>
        <v>100.6</v>
      </c>
      <c r="P93" s="50">
        <f t="shared" si="114"/>
        <v>101</v>
      </c>
    </row>
    <row r="94" spans="1:436" s="2" customFormat="1" x14ac:dyDescent="0.2">
      <c r="A94" s="74" t="s">
        <v>48</v>
      </c>
      <c r="B94" s="49" t="s">
        <v>51</v>
      </c>
      <c r="C94" s="61">
        <v>49</v>
      </c>
      <c r="D94" s="61">
        <v>50</v>
      </c>
      <c r="E94" s="61">
        <v>67</v>
      </c>
      <c r="F94" s="61">
        <v>76</v>
      </c>
      <c r="G94" s="61">
        <v>59</v>
      </c>
      <c r="H94" s="85">
        <v>59</v>
      </c>
      <c r="I94" s="85">
        <v>170</v>
      </c>
      <c r="J94" s="85">
        <v>171</v>
      </c>
      <c r="K94" s="86">
        <f>H94*100.4%</f>
        <v>59.235999999999997</v>
      </c>
      <c r="L94" s="86">
        <f>H94*100.8%</f>
        <v>59.472000000000001</v>
      </c>
      <c r="M94" s="86">
        <f>K94*100.5%</f>
        <v>59.53217999999999</v>
      </c>
      <c r="N94" s="86">
        <f>L94*100.7%</f>
        <v>59.888304000000005</v>
      </c>
      <c r="O94" s="86">
        <f>M94*100.6%</f>
        <v>59.889373079999991</v>
      </c>
      <c r="P94" s="86">
        <f>N94*101%</f>
        <v>60.487187040000009</v>
      </c>
      <c r="Q94" s="46"/>
      <c r="R94" s="46"/>
      <c r="S94" s="46"/>
      <c r="T94" s="46"/>
      <c r="U94" s="46"/>
      <c r="V94" s="46"/>
      <c r="W94" s="46"/>
      <c r="X94" s="46"/>
      <c r="Y94" s="46"/>
      <c r="Z94" s="46"/>
      <c r="AA94" s="46"/>
      <c r="AB94" s="46"/>
      <c r="AC94" s="46"/>
      <c r="AD94" s="46"/>
      <c r="AE94" s="46"/>
      <c r="AF94" s="46"/>
      <c r="AG94" s="46"/>
      <c r="AH94" s="46"/>
      <c r="AI94" s="46"/>
      <c r="AJ94" s="46"/>
      <c r="AK94" s="46"/>
      <c r="AL94" s="46"/>
      <c r="AM94" s="46"/>
      <c r="AN94" s="46"/>
      <c r="AO94" s="46"/>
      <c r="AP94" s="46"/>
      <c r="AQ94" s="46"/>
      <c r="AR94" s="46"/>
      <c r="AS94" s="46"/>
      <c r="AT94" s="46"/>
      <c r="AU94" s="46"/>
      <c r="AV94" s="46"/>
      <c r="AW94" s="46"/>
      <c r="AX94" s="46"/>
      <c r="AY94" s="46"/>
      <c r="AZ94" s="46"/>
      <c r="BA94" s="46"/>
      <c r="BB94" s="46"/>
      <c r="BC94" s="46"/>
      <c r="BD94" s="46"/>
      <c r="BE94" s="46"/>
      <c r="BF94" s="46"/>
      <c r="BG94" s="46"/>
      <c r="BH94" s="46"/>
      <c r="BI94" s="46"/>
      <c r="BJ94" s="46"/>
      <c r="BK94" s="46"/>
      <c r="BL94" s="46"/>
      <c r="BM94" s="46"/>
      <c r="BN94" s="46"/>
      <c r="BO94" s="46"/>
      <c r="BP94" s="46"/>
      <c r="BQ94" s="46"/>
      <c r="BR94" s="46"/>
      <c r="BS94" s="46"/>
      <c r="BT94" s="46"/>
      <c r="BU94" s="46"/>
      <c r="BV94" s="46"/>
      <c r="BW94" s="46"/>
      <c r="BX94" s="46"/>
      <c r="BY94" s="46"/>
      <c r="BZ94" s="46"/>
      <c r="CA94" s="46"/>
      <c r="CB94" s="46"/>
      <c r="CC94" s="46"/>
      <c r="CD94" s="46"/>
      <c r="CE94" s="46"/>
      <c r="CF94" s="46"/>
      <c r="CG94" s="46"/>
      <c r="CH94" s="46"/>
      <c r="CI94" s="46"/>
      <c r="CJ94" s="46"/>
      <c r="CK94" s="46"/>
      <c r="CL94" s="46"/>
      <c r="CM94" s="46"/>
      <c r="CN94" s="46"/>
      <c r="CO94" s="46"/>
      <c r="CP94" s="46"/>
      <c r="CQ94" s="46"/>
      <c r="CR94" s="46"/>
      <c r="CS94" s="46"/>
      <c r="CT94" s="46"/>
      <c r="CU94" s="46"/>
      <c r="CV94" s="46"/>
      <c r="CW94" s="46"/>
      <c r="CX94" s="46"/>
      <c r="CY94" s="46"/>
      <c r="CZ94" s="46"/>
      <c r="DA94" s="46"/>
      <c r="DB94" s="46"/>
      <c r="DC94" s="46"/>
      <c r="DD94" s="46"/>
      <c r="DE94" s="46"/>
      <c r="DF94" s="46"/>
      <c r="DG94" s="46"/>
      <c r="DH94" s="46"/>
      <c r="DI94" s="46"/>
      <c r="DJ94" s="46"/>
      <c r="DK94" s="46"/>
      <c r="DL94" s="46"/>
      <c r="DM94" s="46"/>
      <c r="DN94" s="46"/>
      <c r="DO94" s="46"/>
      <c r="DP94" s="46"/>
      <c r="DQ94" s="46"/>
      <c r="DR94" s="46"/>
      <c r="DS94" s="46"/>
      <c r="DT94" s="46"/>
      <c r="DU94" s="46"/>
      <c r="DV94" s="46"/>
      <c r="DW94" s="46"/>
      <c r="DX94" s="46"/>
      <c r="DY94" s="46"/>
      <c r="DZ94" s="46"/>
      <c r="EA94" s="46"/>
      <c r="EB94" s="46"/>
      <c r="EC94" s="46"/>
      <c r="ED94" s="46"/>
      <c r="EE94" s="46"/>
      <c r="EF94" s="46"/>
      <c r="EG94" s="46"/>
      <c r="EH94" s="46"/>
      <c r="EI94" s="46"/>
      <c r="EJ94" s="46"/>
      <c r="EK94" s="46"/>
      <c r="EL94" s="46"/>
      <c r="EM94" s="46"/>
      <c r="EN94" s="46"/>
      <c r="EO94" s="46"/>
      <c r="EP94" s="46"/>
      <c r="EQ94" s="46"/>
      <c r="ER94" s="46"/>
      <c r="ES94" s="46"/>
      <c r="ET94" s="46"/>
      <c r="EU94" s="46"/>
      <c r="EV94" s="46"/>
      <c r="EW94" s="46"/>
      <c r="EX94" s="46"/>
      <c r="EY94" s="46"/>
      <c r="EZ94" s="46"/>
      <c r="FA94" s="46"/>
      <c r="FB94" s="46"/>
      <c r="FC94" s="46"/>
      <c r="FD94" s="46"/>
      <c r="FE94" s="46"/>
      <c r="FF94" s="46"/>
      <c r="FG94" s="46"/>
      <c r="FH94" s="46"/>
      <c r="FI94" s="46"/>
      <c r="FJ94" s="46"/>
      <c r="FK94" s="46"/>
      <c r="FL94" s="46"/>
      <c r="FM94" s="46"/>
      <c r="FN94" s="46"/>
      <c r="FO94" s="46"/>
      <c r="FP94" s="46"/>
      <c r="FQ94" s="46"/>
      <c r="FR94" s="46"/>
      <c r="FS94" s="46"/>
      <c r="FT94" s="46"/>
      <c r="FU94" s="46"/>
      <c r="FV94" s="46"/>
      <c r="FW94" s="46"/>
      <c r="FX94" s="46"/>
      <c r="FY94" s="46"/>
      <c r="FZ94" s="46"/>
      <c r="GA94" s="46"/>
      <c r="GB94" s="46"/>
      <c r="GC94" s="46"/>
      <c r="GD94" s="46"/>
      <c r="GE94" s="46"/>
      <c r="GF94" s="46"/>
      <c r="GG94" s="46"/>
      <c r="GH94" s="46"/>
      <c r="GI94" s="46"/>
      <c r="GJ94" s="46"/>
      <c r="GK94" s="46"/>
      <c r="GL94" s="46"/>
      <c r="GM94" s="46"/>
      <c r="GN94" s="46"/>
      <c r="GO94" s="46"/>
      <c r="GP94" s="46"/>
      <c r="GQ94" s="46"/>
      <c r="GR94" s="46"/>
      <c r="GS94" s="46"/>
      <c r="GT94" s="46"/>
      <c r="GU94" s="46"/>
      <c r="GV94" s="46"/>
      <c r="GW94" s="46"/>
      <c r="GX94" s="46"/>
      <c r="GY94" s="46"/>
      <c r="GZ94" s="46"/>
      <c r="HA94" s="46"/>
      <c r="HB94" s="46"/>
      <c r="HC94" s="46"/>
      <c r="HD94" s="46"/>
      <c r="HE94" s="46"/>
      <c r="HF94" s="46"/>
      <c r="HG94" s="46"/>
      <c r="HH94" s="46"/>
      <c r="HI94" s="46"/>
      <c r="HJ94" s="46"/>
      <c r="HK94" s="46"/>
      <c r="HL94" s="46"/>
      <c r="HM94" s="46"/>
      <c r="HN94" s="46"/>
      <c r="HO94" s="46"/>
      <c r="HP94" s="46"/>
      <c r="HQ94" s="46"/>
      <c r="HR94" s="46"/>
      <c r="HS94" s="46"/>
      <c r="HT94" s="46"/>
      <c r="HU94" s="46"/>
      <c r="HV94" s="46"/>
      <c r="HW94" s="46"/>
      <c r="HX94" s="46"/>
      <c r="HY94" s="46"/>
      <c r="HZ94" s="46"/>
      <c r="IA94" s="46"/>
      <c r="IB94" s="46"/>
      <c r="IC94" s="46"/>
      <c r="ID94" s="46"/>
      <c r="IE94" s="46"/>
      <c r="IF94" s="46"/>
      <c r="IG94" s="46"/>
      <c r="IH94" s="46"/>
      <c r="II94" s="46"/>
      <c r="IJ94" s="46"/>
      <c r="IK94" s="46"/>
      <c r="IL94" s="46"/>
      <c r="IM94" s="46"/>
      <c r="IN94" s="46"/>
      <c r="IO94" s="46"/>
      <c r="IP94" s="46"/>
      <c r="IQ94" s="46"/>
      <c r="IR94" s="46"/>
      <c r="IS94" s="46"/>
      <c r="IT94" s="46"/>
      <c r="IU94" s="46"/>
      <c r="IV94" s="46"/>
      <c r="IW94" s="46"/>
      <c r="IX94" s="46"/>
      <c r="IY94" s="46"/>
      <c r="IZ94" s="46"/>
      <c r="JA94" s="46"/>
      <c r="JB94" s="46"/>
      <c r="JC94" s="46"/>
      <c r="JD94" s="46"/>
      <c r="JE94" s="46"/>
      <c r="JF94" s="46"/>
      <c r="JG94" s="46"/>
      <c r="JH94" s="46"/>
      <c r="JI94" s="46"/>
      <c r="JJ94" s="46"/>
      <c r="JK94" s="46"/>
      <c r="JL94" s="46"/>
      <c r="JM94" s="46"/>
      <c r="JN94" s="46"/>
      <c r="JO94" s="46"/>
      <c r="JP94" s="46"/>
      <c r="JQ94" s="46"/>
      <c r="JR94" s="46"/>
      <c r="JS94" s="46"/>
      <c r="JT94" s="46"/>
      <c r="JU94" s="46"/>
      <c r="JV94" s="46"/>
      <c r="JW94" s="46"/>
      <c r="JX94" s="46"/>
      <c r="JY94" s="46"/>
      <c r="JZ94" s="46"/>
      <c r="KA94" s="46"/>
      <c r="KB94" s="46"/>
      <c r="KC94" s="46"/>
      <c r="KD94" s="46"/>
      <c r="KE94" s="46"/>
      <c r="KF94" s="46"/>
      <c r="KG94" s="46"/>
      <c r="KH94" s="46"/>
      <c r="KI94" s="46"/>
      <c r="KJ94" s="46"/>
      <c r="KK94" s="46"/>
      <c r="KL94" s="46"/>
      <c r="KM94" s="46"/>
      <c r="KN94" s="46"/>
      <c r="KO94" s="46"/>
      <c r="KP94" s="46"/>
      <c r="KQ94" s="46"/>
      <c r="KR94" s="46"/>
      <c r="KS94" s="46"/>
      <c r="KT94" s="46"/>
      <c r="KU94" s="46"/>
      <c r="KV94" s="46"/>
      <c r="KW94" s="46"/>
      <c r="KX94" s="46"/>
      <c r="KY94" s="46"/>
      <c r="KZ94" s="46"/>
      <c r="LA94" s="46"/>
      <c r="LB94" s="46"/>
      <c r="LC94" s="46"/>
      <c r="LD94" s="46"/>
      <c r="LE94" s="46"/>
      <c r="LF94" s="46"/>
      <c r="LG94" s="46"/>
      <c r="LH94" s="46"/>
      <c r="LI94" s="46"/>
      <c r="LJ94" s="46"/>
      <c r="LK94" s="46"/>
      <c r="LL94" s="46"/>
      <c r="LM94" s="46"/>
      <c r="LN94" s="46"/>
      <c r="LO94" s="46"/>
      <c r="LP94" s="46"/>
      <c r="LQ94" s="46"/>
      <c r="LR94" s="46"/>
      <c r="LS94" s="46"/>
      <c r="LT94" s="46"/>
      <c r="LU94" s="46"/>
      <c r="LV94" s="46"/>
      <c r="LW94" s="46"/>
      <c r="LX94" s="46"/>
      <c r="LY94" s="46"/>
      <c r="LZ94" s="46"/>
      <c r="MA94" s="46"/>
      <c r="MB94" s="46"/>
      <c r="MC94" s="46"/>
      <c r="MD94" s="46"/>
      <c r="ME94" s="46"/>
      <c r="MF94" s="46"/>
      <c r="MG94" s="46"/>
      <c r="MH94" s="46"/>
      <c r="MI94" s="46"/>
      <c r="MJ94" s="46"/>
      <c r="MK94" s="46"/>
      <c r="ML94" s="46"/>
      <c r="MM94" s="46"/>
      <c r="MN94" s="46"/>
      <c r="MO94" s="46"/>
      <c r="MP94" s="46"/>
      <c r="MQ94" s="46"/>
      <c r="MR94" s="46"/>
      <c r="MS94" s="46"/>
      <c r="MT94" s="46"/>
      <c r="MU94" s="46"/>
      <c r="MV94" s="46"/>
      <c r="MW94" s="46"/>
      <c r="MX94" s="46"/>
      <c r="MY94" s="46"/>
      <c r="MZ94" s="46"/>
      <c r="NA94" s="46"/>
      <c r="NB94" s="46"/>
      <c r="NC94" s="46"/>
      <c r="ND94" s="46"/>
      <c r="NE94" s="46"/>
      <c r="NF94" s="46"/>
      <c r="NG94" s="46"/>
      <c r="NH94" s="46"/>
      <c r="NI94" s="46"/>
      <c r="NJ94" s="46"/>
      <c r="NK94" s="46"/>
      <c r="NL94" s="46"/>
      <c r="NM94" s="46"/>
      <c r="NN94" s="46"/>
      <c r="NO94" s="46"/>
      <c r="NP94" s="46"/>
      <c r="NQ94" s="46"/>
      <c r="NR94" s="46"/>
      <c r="NS94" s="46"/>
      <c r="NT94" s="46"/>
      <c r="NU94" s="46"/>
      <c r="NV94" s="46"/>
      <c r="NW94" s="46"/>
      <c r="NX94" s="46"/>
      <c r="NY94" s="46"/>
      <c r="NZ94" s="46"/>
      <c r="OA94" s="46"/>
      <c r="OB94" s="46"/>
      <c r="OC94" s="46"/>
      <c r="OD94" s="46"/>
      <c r="OE94" s="46"/>
      <c r="OF94" s="46"/>
      <c r="OG94" s="46"/>
      <c r="OH94" s="46"/>
      <c r="OI94" s="46"/>
      <c r="OJ94" s="46"/>
      <c r="OK94" s="46"/>
      <c r="OL94" s="46"/>
      <c r="OM94" s="46"/>
      <c r="ON94" s="46"/>
      <c r="OO94" s="46"/>
      <c r="OP94" s="46"/>
      <c r="OQ94" s="46"/>
      <c r="OR94" s="46"/>
      <c r="OS94" s="46"/>
      <c r="OT94" s="46"/>
      <c r="OU94" s="46"/>
      <c r="OV94" s="46"/>
      <c r="OW94" s="46"/>
      <c r="OX94" s="46"/>
      <c r="OY94" s="46"/>
      <c r="OZ94" s="46"/>
      <c r="PA94" s="46"/>
      <c r="PB94" s="46"/>
      <c r="PC94" s="46"/>
      <c r="PD94" s="46"/>
      <c r="PE94" s="46"/>
      <c r="PF94" s="46"/>
      <c r="PG94" s="46"/>
      <c r="PH94" s="46"/>
      <c r="PI94" s="46"/>
      <c r="PJ94" s="46"/>
      <c r="PK94" s="46"/>
      <c r="PL94" s="46"/>
      <c r="PM94" s="46"/>
      <c r="PN94" s="46"/>
      <c r="PO94" s="46"/>
      <c r="PP94" s="46"/>
      <c r="PQ94" s="46"/>
      <c r="PR94" s="46"/>
      <c r="PS94" s="46"/>
      <c r="PT94" s="46"/>
    </row>
    <row r="95" spans="1:436" x14ac:dyDescent="0.2">
      <c r="A95" s="48" t="s">
        <v>10</v>
      </c>
      <c r="B95" s="49" t="s">
        <v>1</v>
      </c>
      <c r="C95" s="50">
        <v>100</v>
      </c>
      <c r="D95" s="50">
        <f>D94/C94*100</f>
        <v>102.04081632653062</v>
      </c>
      <c r="E95" s="50">
        <f t="shared" ref="E95" si="115">E94/D94*100</f>
        <v>134</v>
      </c>
      <c r="F95" s="50">
        <f>F94/E94*100</f>
        <v>113.43283582089552</v>
      </c>
      <c r="G95" s="50">
        <f>G94/F94*100</f>
        <v>77.631578947368425</v>
      </c>
      <c r="H95" s="50">
        <f>H94/G94*100</f>
        <v>100</v>
      </c>
      <c r="I95" s="50">
        <f>H94/G94*100</f>
        <v>100</v>
      </c>
      <c r="J95" s="50">
        <f>H94/G94*100</f>
        <v>100</v>
      </c>
      <c r="K95" s="50">
        <f>K94/H94*100</f>
        <v>100.4</v>
      </c>
      <c r="L95" s="50">
        <f>L94/H94*100</f>
        <v>100.8</v>
      </c>
      <c r="M95" s="50">
        <f>M94/K94*100</f>
        <v>100.49999999999999</v>
      </c>
      <c r="N95" s="50">
        <f>N94/L94*100</f>
        <v>100.70000000000002</v>
      </c>
      <c r="O95" s="50">
        <f t="shared" ref="O95:P95" si="116">O94/M94*100</f>
        <v>100.6</v>
      </c>
      <c r="P95" s="50">
        <f t="shared" si="116"/>
        <v>101</v>
      </c>
    </row>
    <row r="96" spans="1:436" s="2" customFormat="1" x14ac:dyDescent="0.2">
      <c r="A96" s="87" t="s">
        <v>19</v>
      </c>
      <c r="B96" s="49" t="s">
        <v>51</v>
      </c>
      <c r="C96" s="73">
        <f>C98+C100</f>
        <v>1</v>
      </c>
      <c r="D96" s="73">
        <f t="shared" ref="D96:P96" si="117">D98+D100</f>
        <v>3</v>
      </c>
      <c r="E96" s="73">
        <f t="shared" si="117"/>
        <v>0</v>
      </c>
      <c r="F96" s="73">
        <f t="shared" si="117"/>
        <v>0</v>
      </c>
      <c r="G96" s="73">
        <f t="shared" si="117"/>
        <v>0</v>
      </c>
      <c r="H96" s="73">
        <f t="shared" si="117"/>
        <v>0</v>
      </c>
      <c r="I96" s="73">
        <f>H98+H100</f>
        <v>0</v>
      </c>
      <c r="J96" s="73">
        <f>H98+H100</f>
        <v>0</v>
      </c>
      <c r="K96" s="73">
        <f t="shared" si="117"/>
        <v>0</v>
      </c>
      <c r="L96" s="73">
        <f t="shared" si="117"/>
        <v>0</v>
      </c>
      <c r="M96" s="73">
        <f t="shared" si="117"/>
        <v>0</v>
      </c>
      <c r="N96" s="73">
        <f t="shared" si="117"/>
        <v>0</v>
      </c>
      <c r="O96" s="73">
        <f t="shared" si="117"/>
        <v>0</v>
      </c>
      <c r="P96" s="73">
        <f t="shared" si="117"/>
        <v>0</v>
      </c>
      <c r="Q96" s="46"/>
      <c r="R96" s="46"/>
      <c r="S96" s="46"/>
      <c r="T96" s="46"/>
      <c r="U96" s="46"/>
      <c r="V96" s="46"/>
      <c r="W96" s="46"/>
      <c r="X96" s="46"/>
      <c r="Y96" s="46"/>
      <c r="Z96" s="46"/>
      <c r="AA96" s="46"/>
      <c r="AB96" s="46"/>
      <c r="AC96" s="46"/>
      <c r="AD96" s="46"/>
      <c r="AE96" s="46"/>
      <c r="AF96" s="46"/>
      <c r="AG96" s="46"/>
      <c r="AH96" s="46"/>
      <c r="AI96" s="46"/>
      <c r="AJ96" s="46"/>
      <c r="AK96" s="46"/>
      <c r="AL96" s="46"/>
      <c r="AM96" s="46"/>
      <c r="AN96" s="46"/>
      <c r="AO96" s="46"/>
      <c r="AP96" s="46"/>
      <c r="AQ96" s="46"/>
      <c r="AR96" s="46"/>
      <c r="AS96" s="46"/>
      <c r="AT96" s="46"/>
      <c r="AU96" s="46"/>
      <c r="AV96" s="46"/>
      <c r="AW96" s="46"/>
      <c r="AX96" s="46"/>
      <c r="AY96" s="46"/>
      <c r="AZ96" s="46"/>
      <c r="BA96" s="46"/>
      <c r="BB96" s="46"/>
      <c r="BC96" s="46"/>
      <c r="BD96" s="46"/>
      <c r="BE96" s="46"/>
      <c r="BF96" s="46"/>
      <c r="BG96" s="46"/>
      <c r="BH96" s="46"/>
      <c r="BI96" s="46"/>
      <c r="BJ96" s="46"/>
      <c r="BK96" s="46"/>
      <c r="BL96" s="46"/>
      <c r="BM96" s="46"/>
      <c r="BN96" s="46"/>
      <c r="BO96" s="46"/>
      <c r="BP96" s="46"/>
      <c r="BQ96" s="46"/>
      <c r="BR96" s="46"/>
      <c r="BS96" s="46"/>
      <c r="BT96" s="46"/>
      <c r="BU96" s="46"/>
      <c r="BV96" s="46"/>
      <c r="BW96" s="46"/>
      <c r="BX96" s="46"/>
      <c r="BY96" s="46"/>
      <c r="BZ96" s="46"/>
      <c r="CA96" s="46"/>
      <c r="CB96" s="46"/>
      <c r="CC96" s="46"/>
      <c r="CD96" s="46"/>
      <c r="CE96" s="46"/>
      <c r="CF96" s="46"/>
      <c r="CG96" s="46"/>
      <c r="CH96" s="46"/>
      <c r="CI96" s="46"/>
      <c r="CJ96" s="46"/>
      <c r="CK96" s="46"/>
      <c r="CL96" s="46"/>
      <c r="CM96" s="46"/>
      <c r="CN96" s="46"/>
      <c r="CO96" s="46"/>
      <c r="CP96" s="46"/>
      <c r="CQ96" s="46"/>
      <c r="CR96" s="46"/>
      <c r="CS96" s="46"/>
      <c r="CT96" s="46"/>
      <c r="CU96" s="46"/>
      <c r="CV96" s="46"/>
      <c r="CW96" s="46"/>
      <c r="CX96" s="46"/>
      <c r="CY96" s="46"/>
      <c r="CZ96" s="46"/>
      <c r="DA96" s="46"/>
      <c r="DB96" s="46"/>
      <c r="DC96" s="46"/>
      <c r="DD96" s="46"/>
      <c r="DE96" s="46"/>
      <c r="DF96" s="46"/>
      <c r="DG96" s="46"/>
      <c r="DH96" s="46"/>
      <c r="DI96" s="46"/>
      <c r="DJ96" s="46"/>
      <c r="DK96" s="46"/>
      <c r="DL96" s="46"/>
      <c r="DM96" s="46"/>
      <c r="DN96" s="46"/>
      <c r="DO96" s="46"/>
      <c r="DP96" s="46"/>
      <c r="DQ96" s="46"/>
      <c r="DR96" s="46"/>
      <c r="DS96" s="46"/>
      <c r="DT96" s="46"/>
      <c r="DU96" s="46"/>
      <c r="DV96" s="46"/>
      <c r="DW96" s="46"/>
      <c r="DX96" s="46"/>
      <c r="DY96" s="46"/>
      <c r="DZ96" s="46"/>
      <c r="EA96" s="46"/>
      <c r="EB96" s="46"/>
      <c r="EC96" s="46"/>
      <c r="ED96" s="46"/>
      <c r="EE96" s="46"/>
      <c r="EF96" s="46"/>
      <c r="EG96" s="46"/>
      <c r="EH96" s="46"/>
      <c r="EI96" s="46"/>
      <c r="EJ96" s="46"/>
      <c r="EK96" s="46"/>
      <c r="EL96" s="46"/>
      <c r="EM96" s="46"/>
      <c r="EN96" s="46"/>
      <c r="EO96" s="46"/>
      <c r="EP96" s="46"/>
      <c r="EQ96" s="46"/>
      <c r="ER96" s="46"/>
      <c r="ES96" s="46"/>
      <c r="ET96" s="46"/>
      <c r="EU96" s="46"/>
      <c r="EV96" s="46"/>
      <c r="EW96" s="46"/>
      <c r="EX96" s="46"/>
      <c r="EY96" s="46"/>
      <c r="EZ96" s="46"/>
      <c r="FA96" s="46"/>
      <c r="FB96" s="46"/>
      <c r="FC96" s="46"/>
      <c r="FD96" s="46"/>
      <c r="FE96" s="46"/>
      <c r="FF96" s="46"/>
      <c r="FG96" s="46"/>
      <c r="FH96" s="46"/>
      <c r="FI96" s="46"/>
      <c r="FJ96" s="46"/>
      <c r="FK96" s="46"/>
      <c r="FL96" s="46"/>
      <c r="FM96" s="46"/>
      <c r="FN96" s="46"/>
      <c r="FO96" s="46"/>
      <c r="FP96" s="46"/>
      <c r="FQ96" s="46"/>
      <c r="FR96" s="46"/>
      <c r="FS96" s="46"/>
      <c r="FT96" s="46"/>
      <c r="FU96" s="46"/>
      <c r="FV96" s="46"/>
      <c r="FW96" s="46"/>
      <c r="FX96" s="46"/>
      <c r="FY96" s="46"/>
      <c r="FZ96" s="46"/>
      <c r="GA96" s="46"/>
      <c r="GB96" s="46"/>
      <c r="GC96" s="46"/>
      <c r="GD96" s="46"/>
      <c r="GE96" s="46"/>
      <c r="GF96" s="46"/>
      <c r="GG96" s="46"/>
      <c r="GH96" s="46"/>
      <c r="GI96" s="46"/>
      <c r="GJ96" s="46"/>
      <c r="GK96" s="46"/>
      <c r="GL96" s="46"/>
      <c r="GM96" s="46"/>
      <c r="GN96" s="46"/>
      <c r="GO96" s="46"/>
      <c r="GP96" s="46"/>
      <c r="GQ96" s="46"/>
      <c r="GR96" s="46"/>
      <c r="GS96" s="46"/>
      <c r="GT96" s="46"/>
      <c r="GU96" s="46"/>
      <c r="GV96" s="46"/>
      <c r="GW96" s="46"/>
      <c r="GX96" s="46"/>
      <c r="GY96" s="46"/>
      <c r="GZ96" s="46"/>
      <c r="HA96" s="46"/>
      <c r="HB96" s="46"/>
      <c r="HC96" s="46"/>
      <c r="HD96" s="46"/>
      <c r="HE96" s="46"/>
      <c r="HF96" s="46"/>
      <c r="HG96" s="46"/>
      <c r="HH96" s="46"/>
      <c r="HI96" s="46"/>
      <c r="HJ96" s="46"/>
      <c r="HK96" s="46"/>
      <c r="HL96" s="46"/>
      <c r="HM96" s="46"/>
      <c r="HN96" s="46"/>
      <c r="HO96" s="46"/>
      <c r="HP96" s="46"/>
      <c r="HQ96" s="46"/>
      <c r="HR96" s="46"/>
      <c r="HS96" s="46"/>
      <c r="HT96" s="46"/>
      <c r="HU96" s="46"/>
      <c r="HV96" s="46"/>
      <c r="HW96" s="46"/>
      <c r="HX96" s="46"/>
      <c r="HY96" s="46"/>
      <c r="HZ96" s="46"/>
      <c r="IA96" s="46"/>
      <c r="IB96" s="46"/>
      <c r="IC96" s="46"/>
      <c r="ID96" s="46"/>
      <c r="IE96" s="46"/>
      <c r="IF96" s="46"/>
      <c r="IG96" s="46"/>
      <c r="IH96" s="46"/>
      <c r="II96" s="46"/>
      <c r="IJ96" s="46"/>
      <c r="IK96" s="46"/>
      <c r="IL96" s="46"/>
      <c r="IM96" s="46"/>
      <c r="IN96" s="46"/>
      <c r="IO96" s="46"/>
      <c r="IP96" s="46"/>
      <c r="IQ96" s="46"/>
      <c r="IR96" s="46"/>
      <c r="IS96" s="46"/>
      <c r="IT96" s="46"/>
      <c r="IU96" s="46"/>
      <c r="IV96" s="46"/>
      <c r="IW96" s="46"/>
      <c r="IX96" s="46"/>
      <c r="IY96" s="46"/>
      <c r="IZ96" s="46"/>
      <c r="JA96" s="46"/>
      <c r="JB96" s="46"/>
      <c r="JC96" s="46"/>
      <c r="JD96" s="46"/>
      <c r="JE96" s="46"/>
      <c r="JF96" s="46"/>
      <c r="JG96" s="46"/>
      <c r="JH96" s="46"/>
      <c r="JI96" s="46"/>
      <c r="JJ96" s="46"/>
      <c r="JK96" s="46"/>
      <c r="JL96" s="46"/>
      <c r="JM96" s="46"/>
      <c r="JN96" s="46"/>
      <c r="JO96" s="46"/>
      <c r="JP96" s="46"/>
      <c r="JQ96" s="46"/>
      <c r="JR96" s="46"/>
      <c r="JS96" s="46"/>
      <c r="JT96" s="46"/>
      <c r="JU96" s="46"/>
      <c r="JV96" s="46"/>
      <c r="JW96" s="46"/>
      <c r="JX96" s="46"/>
      <c r="JY96" s="46"/>
      <c r="JZ96" s="46"/>
      <c r="KA96" s="46"/>
      <c r="KB96" s="46"/>
      <c r="KC96" s="46"/>
      <c r="KD96" s="46"/>
      <c r="KE96" s="46"/>
      <c r="KF96" s="46"/>
      <c r="KG96" s="46"/>
      <c r="KH96" s="46"/>
      <c r="KI96" s="46"/>
      <c r="KJ96" s="46"/>
      <c r="KK96" s="46"/>
      <c r="KL96" s="46"/>
      <c r="KM96" s="46"/>
      <c r="KN96" s="46"/>
      <c r="KO96" s="46"/>
      <c r="KP96" s="46"/>
      <c r="KQ96" s="46"/>
      <c r="KR96" s="46"/>
      <c r="KS96" s="46"/>
      <c r="KT96" s="46"/>
      <c r="KU96" s="46"/>
      <c r="KV96" s="46"/>
      <c r="KW96" s="46"/>
      <c r="KX96" s="46"/>
      <c r="KY96" s="46"/>
      <c r="KZ96" s="46"/>
      <c r="LA96" s="46"/>
      <c r="LB96" s="46"/>
      <c r="LC96" s="46"/>
      <c r="LD96" s="46"/>
      <c r="LE96" s="46"/>
      <c r="LF96" s="46"/>
      <c r="LG96" s="46"/>
      <c r="LH96" s="46"/>
      <c r="LI96" s="46"/>
      <c r="LJ96" s="46"/>
      <c r="LK96" s="46"/>
      <c r="LL96" s="46"/>
      <c r="LM96" s="46"/>
      <c r="LN96" s="46"/>
      <c r="LO96" s="46"/>
      <c r="LP96" s="46"/>
      <c r="LQ96" s="46"/>
      <c r="LR96" s="46"/>
      <c r="LS96" s="46"/>
      <c r="LT96" s="46"/>
      <c r="LU96" s="46"/>
      <c r="LV96" s="46"/>
      <c r="LW96" s="46"/>
      <c r="LX96" s="46"/>
      <c r="LY96" s="46"/>
      <c r="LZ96" s="46"/>
      <c r="MA96" s="46"/>
      <c r="MB96" s="46"/>
      <c r="MC96" s="46"/>
      <c r="MD96" s="46"/>
      <c r="ME96" s="46"/>
      <c r="MF96" s="46"/>
      <c r="MG96" s="46"/>
      <c r="MH96" s="46"/>
      <c r="MI96" s="46"/>
      <c r="MJ96" s="46"/>
      <c r="MK96" s="46"/>
      <c r="ML96" s="46"/>
      <c r="MM96" s="46"/>
      <c r="MN96" s="46"/>
      <c r="MO96" s="46"/>
      <c r="MP96" s="46"/>
      <c r="MQ96" s="46"/>
      <c r="MR96" s="46"/>
      <c r="MS96" s="46"/>
      <c r="MT96" s="46"/>
      <c r="MU96" s="46"/>
      <c r="MV96" s="46"/>
      <c r="MW96" s="46"/>
      <c r="MX96" s="46"/>
      <c r="MY96" s="46"/>
      <c r="MZ96" s="46"/>
      <c r="NA96" s="46"/>
      <c r="NB96" s="46"/>
      <c r="NC96" s="46"/>
      <c r="ND96" s="46"/>
      <c r="NE96" s="46"/>
      <c r="NF96" s="46"/>
      <c r="NG96" s="46"/>
      <c r="NH96" s="46"/>
      <c r="NI96" s="46"/>
      <c r="NJ96" s="46"/>
      <c r="NK96" s="46"/>
      <c r="NL96" s="46"/>
      <c r="NM96" s="46"/>
      <c r="NN96" s="46"/>
      <c r="NO96" s="46"/>
      <c r="NP96" s="46"/>
      <c r="NQ96" s="46"/>
      <c r="NR96" s="46"/>
      <c r="NS96" s="46"/>
      <c r="NT96" s="46"/>
      <c r="NU96" s="46"/>
      <c r="NV96" s="46"/>
      <c r="NW96" s="46"/>
      <c r="NX96" s="46"/>
      <c r="NY96" s="46"/>
      <c r="NZ96" s="46"/>
      <c r="OA96" s="46"/>
      <c r="OB96" s="46"/>
      <c r="OC96" s="46"/>
      <c r="OD96" s="46"/>
      <c r="OE96" s="46"/>
      <c r="OF96" s="46"/>
      <c r="OG96" s="46"/>
      <c r="OH96" s="46"/>
      <c r="OI96" s="46"/>
      <c r="OJ96" s="46"/>
      <c r="OK96" s="46"/>
      <c r="OL96" s="46"/>
      <c r="OM96" s="46"/>
      <c r="ON96" s="46"/>
      <c r="OO96" s="46"/>
      <c r="OP96" s="46"/>
      <c r="OQ96" s="46"/>
      <c r="OR96" s="46"/>
      <c r="OS96" s="46"/>
      <c r="OT96" s="46"/>
      <c r="OU96" s="46"/>
      <c r="OV96" s="46"/>
      <c r="OW96" s="46"/>
      <c r="OX96" s="46"/>
      <c r="OY96" s="46"/>
      <c r="OZ96" s="46"/>
      <c r="PA96" s="46"/>
      <c r="PB96" s="46"/>
      <c r="PC96" s="46"/>
      <c r="PD96" s="46"/>
      <c r="PE96" s="46"/>
      <c r="PF96" s="46"/>
      <c r="PG96" s="46"/>
      <c r="PH96" s="46"/>
      <c r="PI96" s="46"/>
      <c r="PJ96" s="46"/>
      <c r="PK96" s="46"/>
      <c r="PL96" s="46"/>
      <c r="PM96" s="46"/>
      <c r="PN96" s="46"/>
      <c r="PO96" s="46"/>
      <c r="PP96" s="46"/>
      <c r="PQ96" s="46"/>
      <c r="PR96" s="46"/>
      <c r="PS96" s="46"/>
      <c r="PT96" s="46"/>
    </row>
    <row r="97" spans="1:436" s="2" customFormat="1" x14ac:dyDescent="0.2">
      <c r="A97" s="48" t="s">
        <v>10</v>
      </c>
      <c r="B97" s="49" t="s">
        <v>1</v>
      </c>
      <c r="C97" s="50">
        <v>100</v>
      </c>
      <c r="D97" s="50">
        <f>D96/C96*100</f>
        <v>300</v>
      </c>
      <c r="E97" s="50">
        <v>0</v>
      </c>
      <c r="F97" s="50">
        <v>0</v>
      </c>
      <c r="G97" s="50">
        <v>0</v>
      </c>
      <c r="H97" s="50">
        <v>0</v>
      </c>
      <c r="I97" s="50" t="e">
        <f>H96/G96*100</f>
        <v>#DIV/0!</v>
      </c>
      <c r="J97" s="50" t="e">
        <f>H96/G96*100</f>
        <v>#DIV/0!</v>
      </c>
      <c r="K97" s="50">
        <v>0</v>
      </c>
      <c r="L97" s="50">
        <v>0</v>
      </c>
      <c r="M97" s="50">
        <v>0</v>
      </c>
      <c r="N97" s="50">
        <v>0</v>
      </c>
      <c r="O97" s="50">
        <v>0</v>
      </c>
      <c r="P97" s="50">
        <v>0</v>
      </c>
      <c r="Q97" s="46"/>
      <c r="R97" s="46"/>
      <c r="S97" s="46"/>
      <c r="T97" s="46"/>
      <c r="U97" s="46"/>
      <c r="V97" s="46"/>
      <c r="W97" s="46"/>
      <c r="X97" s="46"/>
      <c r="Y97" s="46"/>
      <c r="Z97" s="46"/>
      <c r="AA97" s="46"/>
      <c r="AB97" s="46"/>
      <c r="AC97" s="46"/>
      <c r="AD97" s="46"/>
      <c r="AE97" s="46"/>
      <c r="AF97" s="46"/>
      <c r="AG97" s="46"/>
      <c r="AH97" s="46"/>
      <c r="AI97" s="46"/>
      <c r="AJ97" s="46"/>
      <c r="AK97" s="46"/>
      <c r="AL97" s="46"/>
      <c r="AM97" s="46"/>
      <c r="AN97" s="46"/>
      <c r="AO97" s="46"/>
      <c r="AP97" s="46"/>
      <c r="AQ97" s="46"/>
      <c r="AR97" s="46"/>
      <c r="AS97" s="46"/>
      <c r="AT97" s="46"/>
      <c r="AU97" s="46"/>
      <c r="AV97" s="46"/>
      <c r="AW97" s="46"/>
      <c r="AX97" s="46"/>
      <c r="AY97" s="46"/>
      <c r="AZ97" s="46"/>
      <c r="BA97" s="46"/>
      <c r="BB97" s="46"/>
      <c r="BC97" s="46"/>
      <c r="BD97" s="46"/>
      <c r="BE97" s="46"/>
      <c r="BF97" s="46"/>
      <c r="BG97" s="46"/>
      <c r="BH97" s="46"/>
      <c r="BI97" s="46"/>
      <c r="BJ97" s="46"/>
      <c r="BK97" s="46"/>
      <c r="BL97" s="46"/>
      <c r="BM97" s="46"/>
      <c r="BN97" s="46"/>
      <c r="BO97" s="46"/>
      <c r="BP97" s="46"/>
      <c r="BQ97" s="46"/>
      <c r="BR97" s="46"/>
      <c r="BS97" s="46"/>
      <c r="BT97" s="46"/>
      <c r="BU97" s="46"/>
      <c r="BV97" s="46"/>
      <c r="BW97" s="46"/>
      <c r="BX97" s="46"/>
      <c r="BY97" s="46"/>
      <c r="BZ97" s="46"/>
      <c r="CA97" s="46"/>
      <c r="CB97" s="46"/>
      <c r="CC97" s="46"/>
      <c r="CD97" s="46"/>
      <c r="CE97" s="46"/>
      <c r="CF97" s="46"/>
      <c r="CG97" s="46"/>
      <c r="CH97" s="46"/>
      <c r="CI97" s="46"/>
      <c r="CJ97" s="46"/>
      <c r="CK97" s="46"/>
      <c r="CL97" s="46"/>
      <c r="CM97" s="46"/>
      <c r="CN97" s="46"/>
      <c r="CO97" s="46"/>
      <c r="CP97" s="46"/>
      <c r="CQ97" s="46"/>
      <c r="CR97" s="46"/>
      <c r="CS97" s="46"/>
      <c r="CT97" s="46"/>
      <c r="CU97" s="46"/>
      <c r="CV97" s="46"/>
      <c r="CW97" s="46"/>
      <c r="CX97" s="46"/>
      <c r="CY97" s="46"/>
      <c r="CZ97" s="46"/>
      <c r="DA97" s="46"/>
      <c r="DB97" s="46"/>
      <c r="DC97" s="46"/>
      <c r="DD97" s="46"/>
      <c r="DE97" s="46"/>
      <c r="DF97" s="46"/>
      <c r="DG97" s="46"/>
      <c r="DH97" s="46"/>
      <c r="DI97" s="46"/>
      <c r="DJ97" s="46"/>
      <c r="DK97" s="46"/>
      <c r="DL97" s="46"/>
      <c r="DM97" s="46"/>
      <c r="DN97" s="46"/>
      <c r="DO97" s="46"/>
      <c r="DP97" s="46"/>
      <c r="DQ97" s="46"/>
      <c r="DR97" s="46"/>
      <c r="DS97" s="46"/>
      <c r="DT97" s="46"/>
      <c r="DU97" s="46"/>
      <c r="DV97" s="46"/>
      <c r="DW97" s="46"/>
      <c r="DX97" s="46"/>
      <c r="DY97" s="46"/>
      <c r="DZ97" s="46"/>
      <c r="EA97" s="46"/>
      <c r="EB97" s="46"/>
      <c r="EC97" s="46"/>
      <c r="ED97" s="46"/>
      <c r="EE97" s="46"/>
      <c r="EF97" s="46"/>
      <c r="EG97" s="46"/>
      <c r="EH97" s="46"/>
      <c r="EI97" s="46"/>
      <c r="EJ97" s="46"/>
      <c r="EK97" s="46"/>
      <c r="EL97" s="46"/>
      <c r="EM97" s="46"/>
      <c r="EN97" s="46"/>
      <c r="EO97" s="46"/>
      <c r="EP97" s="46"/>
      <c r="EQ97" s="46"/>
      <c r="ER97" s="46"/>
      <c r="ES97" s="46"/>
      <c r="ET97" s="46"/>
      <c r="EU97" s="46"/>
      <c r="EV97" s="46"/>
      <c r="EW97" s="46"/>
      <c r="EX97" s="46"/>
      <c r="EY97" s="46"/>
      <c r="EZ97" s="46"/>
      <c r="FA97" s="46"/>
      <c r="FB97" s="46"/>
      <c r="FC97" s="46"/>
      <c r="FD97" s="46"/>
      <c r="FE97" s="46"/>
      <c r="FF97" s="46"/>
      <c r="FG97" s="46"/>
      <c r="FH97" s="46"/>
      <c r="FI97" s="46"/>
      <c r="FJ97" s="46"/>
      <c r="FK97" s="46"/>
      <c r="FL97" s="46"/>
      <c r="FM97" s="46"/>
      <c r="FN97" s="46"/>
      <c r="FO97" s="46"/>
      <c r="FP97" s="46"/>
      <c r="FQ97" s="46"/>
      <c r="FR97" s="46"/>
      <c r="FS97" s="46"/>
      <c r="FT97" s="46"/>
      <c r="FU97" s="46"/>
      <c r="FV97" s="46"/>
      <c r="FW97" s="46"/>
      <c r="FX97" s="46"/>
      <c r="FY97" s="46"/>
      <c r="FZ97" s="46"/>
      <c r="GA97" s="46"/>
      <c r="GB97" s="46"/>
      <c r="GC97" s="46"/>
      <c r="GD97" s="46"/>
      <c r="GE97" s="46"/>
      <c r="GF97" s="46"/>
      <c r="GG97" s="46"/>
      <c r="GH97" s="46"/>
      <c r="GI97" s="46"/>
      <c r="GJ97" s="46"/>
      <c r="GK97" s="46"/>
      <c r="GL97" s="46"/>
      <c r="GM97" s="46"/>
      <c r="GN97" s="46"/>
      <c r="GO97" s="46"/>
      <c r="GP97" s="46"/>
      <c r="GQ97" s="46"/>
      <c r="GR97" s="46"/>
      <c r="GS97" s="46"/>
      <c r="GT97" s="46"/>
      <c r="GU97" s="46"/>
      <c r="GV97" s="46"/>
      <c r="GW97" s="46"/>
      <c r="GX97" s="46"/>
      <c r="GY97" s="46"/>
      <c r="GZ97" s="46"/>
      <c r="HA97" s="46"/>
      <c r="HB97" s="46"/>
      <c r="HC97" s="46"/>
      <c r="HD97" s="46"/>
      <c r="HE97" s="46"/>
      <c r="HF97" s="46"/>
      <c r="HG97" s="46"/>
      <c r="HH97" s="46"/>
      <c r="HI97" s="46"/>
      <c r="HJ97" s="46"/>
      <c r="HK97" s="46"/>
      <c r="HL97" s="46"/>
      <c r="HM97" s="46"/>
      <c r="HN97" s="46"/>
      <c r="HO97" s="46"/>
      <c r="HP97" s="46"/>
      <c r="HQ97" s="46"/>
      <c r="HR97" s="46"/>
      <c r="HS97" s="46"/>
      <c r="HT97" s="46"/>
      <c r="HU97" s="46"/>
      <c r="HV97" s="46"/>
      <c r="HW97" s="46"/>
      <c r="HX97" s="46"/>
      <c r="HY97" s="46"/>
      <c r="HZ97" s="46"/>
      <c r="IA97" s="46"/>
      <c r="IB97" s="46"/>
      <c r="IC97" s="46"/>
      <c r="ID97" s="46"/>
      <c r="IE97" s="46"/>
      <c r="IF97" s="46"/>
      <c r="IG97" s="46"/>
      <c r="IH97" s="46"/>
      <c r="II97" s="46"/>
      <c r="IJ97" s="46"/>
      <c r="IK97" s="46"/>
      <c r="IL97" s="46"/>
      <c r="IM97" s="46"/>
      <c r="IN97" s="46"/>
      <c r="IO97" s="46"/>
      <c r="IP97" s="46"/>
      <c r="IQ97" s="46"/>
      <c r="IR97" s="46"/>
      <c r="IS97" s="46"/>
      <c r="IT97" s="46"/>
      <c r="IU97" s="46"/>
      <c r="IV97" s="46"/>
      <c r="IW97" s="46"/>
      <c r="IX97" s="46"/>
      <c r="IY97" s="46"/>
      <c r="IZ97" s="46"/>
      <c r="JA97" s="46"/>
      <c r="JB97" s="46"/>
      <c r="JC97" s="46"/>
      <c r="JD97" s="46"/>
      <c r="JE97" s="46"/>
      <c r="JF97" s="46"/>
      <c r="JG97" s="46"/>
      <c r="JH97" s="46"/>
      <c r="JI97" s="46"/>
      <c r="JJ97" s="46"/>
      <c r="JK97" s="46"/>
      <c r="JL97" s="46"/>
      <c r="JM97" s="46"/>
      <c r="JN97" s="46"/>
      <c r="JO97" s="46"/>
      <c r="JP97" s="46"/>
      <c r="JQ97" s="46"/>
      <c r="JR97" s="46"/>
      <c r="JS97" s="46"/>
      <c r="JT97" s="46"/>
      <c r="JU97" s="46"/>
      <c r="JV97" s="46"/>
      <c r="JW97" s="46"/>
      <c r="JX97" s="46"/>
      <c r="JY97" s="46"/>
      <c r="JZ97" s="46"/>
      <c r="KA97" s="46"/>
      <c r="KB97" s="46"/>
      <c r="KC97" s="46"/>
      <c r="KD97" s="46"/>
      <c r="KE97" s="46"/>
      <c r="KF97" s="46"/>
      <c r="KG97" s="46"/>
      <c r="KH97" s="46"/>
      <c r="KI97" s="46"/>
      <c r="KJ97" s="46"/>
      <c r="KK97" s="46"/>
      <c r="KL97" s="46"/>
      <c r="KM97" s="46"/>
      <c r="KN97" s="46"/>
      <c r="KO97" s="46"/>
      <c r="KP97" s="46"/>
      <c r="KQ97" s="46"/>
      <c r="KR97" s="46"/>
      <c r="KS97" s="46"/>
      <c r="KT97" s="46"/>
      <c r="KU97" s="46"/>
      <c r="KV97" s="46"/>
      <c r="KW97" s="46"/>
      <c r="KX97" s="46"/>
      <c r="KY97" s="46"/>
      <c r="KZ97" s="46"/>
      <c r="LA97" s="46"/>
      <c r="LB97" s="46"/>
      <c r="LC97" s="46"/>
      <c r="LD97" s="46"/>
      <c r="LE97" s="46"/>
      <c r="LF97" s="46"/>
      <c r="LG97" s="46"/>
      <c r="LH97" s="46"/>
      <c r="LI97" s="46"/>
      <c r="LJ97" s="46"/>
      <c r="LK97" s="46"/>
      <c r="LL97" s="46"/>
      <c r="LM97" s="46"/>
      <c r="LN97" s="46"/>
      <c r="LO97" s="46"/>
      <c r="LP97" s="46"/>
      <c r="LQ97" s="46"/>
      <c r="LR97" s="46"/>
      <c r="LS97" s="46"/>
      <c r="LT97" s="46"/>
      <c r="LU97" s="46"/>
      <c r="LV97" s="46"/>
      <c r="LW97" s="46"/>
      <c r="LX97" s="46"/>
      <c r="LY97" s="46"/>
      <c r="LZ97" s="46"/>
      <c r="MA97" s="46"/>
      <c r="MB97" s="46"/>
      <c r="MC97" s="46"/>
      <c r="MD97" s="46"/>
      <c r="ME97" s="46"/>
      <c r="MF97" s="46"/>
      <c r="MG97" s="46"/>
      <c r="MH97" s="46"/>
      <c r="MI97" s="46"/>
      <c r="MJ97" s="46"/>
      <c r="MK97" s="46"/>
      <c r="ML97" s="46"/>
      <c r="MM97" s="46"/>
      <c r="MN97" s="46"/>
      <c r="MO97" s="46"/>
      <c r="MP97" s="46"/>
      <c r="MQ97" s="46"/>
      <c r="MR97" s="46"/>
      <c r="MS97" s="46"/>
      <c r="MT97" s="46"/>
      <c r="MU97" s="46"/>
      <c r="MV97" s="46"/>
      <c r="MW97" s="46"/>
      <c r="MX97" s="46"/>
      <c r="MY97" s="46"/>
      <c r="MZ97" s="46"/>
      <c r="NA97" s="46"/>
      <c r="NB97" s="46"/>
      <c r="NC97" s="46"/>
      <c r="ND97" s="46"/>
      <c r="NE97" s="46"/>
      <c r="NF97" s="46"/>
      <c r="NG97" s="46"/>
      <c r="NH97" s="46"/>
      <c r="NI97" s="46"/>
      <c r="NJ97" s="46"/>
      <c r="NK97" s="46"/>
      <c r="NL97" s="46"/>
      <c r="NM97" s="46"/>
      <c r="NN97" s="46"/>
      <c r="NO97" s="46"/>
      <c r="NP97" s="46"/>
      <c r="NQ97" s="46"/>
      <c r="NR97" s="46"/>
      <c r="NS97" s="46"/>
      <c r="NT97" s="46"/>
      <c r="NU97" s="46"/>
      <c r="NV97" s="46"/>
      <c r="NW97" s="46"/>
      <c r="NX97" s="46"/>
      <c r="NY97" s="46"/>
      <c r="NZ97" s="46"/>
      <c r="OA97" s="46"/>
      <c r="OB97" s="46"/>
      <c r="OC97" s="46"/>
      <c r="OD97" s="46"/>
      <c r="OE97" s="46"/>
      <c r="OF97" s="46"/>
      <c r="OG97" s="46"/>
      <c r="OH97" s="46"/>
      <c r="OI97" s="46"/>
      <c r="OJ97" s="46"/>
      <c r="OK97" s="46"/>
      <c r="OL97" s="46"/>
      <c r="OM97" s="46"/>
      <c r="ON97" s="46"/>
      <c r="OO97" s="46"/>
      <c r="OP97" s="46"/>
      <c r="OQ97" s="46"/>
      <c r="OR97" s="46"/>
      <c r="OS97" s="46"/>
      <c r="OT97" s="46"/>
      <c r="OU97" s="46"/>
      <c r="OV97" s="46"/>
      <c r="OW97" s="46"/>
      <c r="OX97" s="46"/>
      <c r="OY97" s="46"/>
      <c r="OZ97" s="46"/>
      <c r="PA97" s="46"/>
      <c r="PB97" s="46"/>
      <c r="PC97" s="46"/>
      <c r="PD97" s="46"/>
      <c r="PE97" s="46"/>
      <c r="PF97" s="46"/>
      <c r="PG97" s="46"/>
      <c r="PH97" s="46"/>
      <c r="PI97" s="46"/>
      <c r="PJ97" s="46"/>
      <c r="PK97" s="46"/>
      <c r="PL97" s="46"/>
      <c r="PM97" s="46"/>
      <c r="PN97" s="46"/>
      <c r="PO97" s="46"/>
      <c r="PP97" s="46"/>
      <c r="PQ97" s="46"/>
      <c r="PR97" s="46"/>
      <c r="PS97" s="46"/>
      <c r="PT97" s="46"/>
    </row>
    <row r="98" spans="1:436" s="2" customFormat="1" ht="38.25" x14ac:dyDescent="0.2">
      <c r="A98" s="74" t="s">
        <v>49</v>
      </c>
      <c r="B98" s="49" t="s">
        <v>51</v>
      </c>
      <c r="C98" s="73">
        <v>0</v>
      </c>
      <c r="D98" s="73">
        <v>0</v>
      </c>
      <c r="E98" s="73">
        <v>0</v>
      </c>
      <c r="F98" s="73">
        <v>0</v>
      </c>
      <c r="G98" s="73">
        <v>0</v>
      </c>
      <c r="H98" s="73">
        <v>0</v>
      </c>
      <c r="I98" s="73">
        <v>0</v>
      </c>
      <c r="J98" s="73">
        <v>0</v>
      </c>
      <c r="K98" s="73">
        <v>0</v>
      </c>
      <c r="L98" s="73">
        <v>0</v>
      </c>
      <c r="M98" s="73">
        <v>0</v>
      </c>
      <c r="N98" s="73">
        <v>0</v>
      </c>
      <c r="O98" s="73">
        <v>0</v>
      </c>
      <c r="P98" s="73">
        <v>0</v>
      </c>
      <c r="Q98" s="46"/>
      <c r="R98" s="46"/>
      <c r="S98" s="46"/>
      <c r="T98" s="46"/>
      <c r="U98" s="46"/>
      <c r="V98" s="46"/>
      <c r="W98" s="46"/>
      <c r="X98" s="46"/>
      <c r="Y98" s="46"/>
      <c r="Z98" s="46"/>
      <c r="AA98" s="46"/>
      <c r="AB98" s="46"/>
      <c r="AC98" s="46"/>
      <c r="AD98" s="46"/>
      <c r="AE98" s="46"/>
      <c r="AF98" s="46"/>
      <c r="AG98" s="46"/>
      <c r="AH98" s="46"/>
      <c r="AI98" s="46"/>
      <c r="AJ98" s="46"/>
      <c r="AK98" s="46"/>
      <c r="AL98" s="46"/>
      <c r="AM98" s="46"/>
      <c r="AN98" s="46"/>
      <c r="AO98" s="46"/>
      <c r="AP98" s="46"/>
      <c r="AQ98" s="46"/>
      <c r="AR98" s="46"/>
      <c r="AS98" s="46"/>
      <c r="AT98" s="46"/>
      <c r="AU98" s="46"/>
      <c r="AV98" s="46"/>
      <c r="AW98" s="46"/>
      <c r="AX98" s="46"/>
      <c r="AY98" s="46"/>
      <c r="AZ98" s="46"/>
      <c r="BA98" s="46"/>
      <c r="BB98" s="46"/>
      <c r="BC98" s="46"/>
      <c r="BD98" s="46"/>
      <c r="BE98" s="46"/>
      <c r="BF98" s="46"/>
      <c r="BG98" s="46"/>
      <c r="BH98" s="46"/>
      <c r="BI98" s="46"/>
      <c r="BJ98" s="46"/>
      <c r="BK98" s="46"/>
      <c r="BL98" s="46"/>
      <c r="BM98" s="46"/>
      <c r="BN98" s="46"/>
      <c r="BO98" s="46"/>
      <c r="BP98" s="46"/>
      <c r="BQ98" s="46"/>
      <c r="BR98" s="46"/>
      <c r="BS98" s="46"/>
      <c r="BT98" s="46"/>
      <c r="BU98" s="46"/>
      <c r="BV98" s="46"/>
      <c r="BW98" s="46"/>
      <c r="BX98" s="46"/>
      <c r="BY98" s="46"/>
      <c r="BZ98" s="46"/>
      <c r="CA98" s="46"/>
      <c r="CB98" s="46"/>
      <c r="CC98" s="46"/>
      <c r="CD98" s="46"/>
      <c r="CE98" s="46"/>
      <c r="CF98" s="46"/>
      <c r="CG98" s="46"/>
      <c r="CH98" s="46"/>
      <c r="CI98" s="46"/>
      <c r="CJ98" s="46"/>
      <c r="CK98" s="46"/>
      <c r="CL98" s="46"/>
      <c r="CM98" s="46"/>
      <c r="CN98" s="46"/>
      <c r="CO98" s="46"/>
      <c r="CP98" s="46"/>
      <c r="CQ98" s="46"/>
      <c r="CR98" s="46"/>
      <c r="CS98" s="46"/>
      <c r="CT98" s="46"/>
      <c r="CU98" s="46"/>
      <c r="CV98" s="46"/>
      <c r="CW98" s="46"/>
      <c r="CX98" s="46"/>
      <c r="CY98" s="46"/>
      <c r="CZ98" s="46"/>
      <c r="DA98" s="46"/>
      <c r="DB98" s="46"/>
      <c r="DC98" s="46"/>
      <c r="DD98" s="46"/>
      <c r="DE98" s="46"/>
      <c r="DF98" s="46"/>
      <c r="DG98" s="46"/>
      <c r="DH98" s="46"/>
      <c r="DI98" s="46"/>
      <c r="DJ98" s="46"/>
      <c r="DK98" s="46"/>
      <c r="DL98" s="46"/>
      <c r="DM98" s="46"/>
      <c r="DN98" s="46"/>
      <c r="DO98" s="46"/>
      <c r="DP98" s="46"/>
      <c r="DQ98" s="46"/>
      <c r="DR98" s="46"/>
      <c r="DS98" s="46"/>
      <c r="DT98" s="46"/>
      <c r="DU98" s="46"/>
      <c r="DV98" s="46"/>
      <c r="DW98" s="46"/>
      <c r="DX98" s="46"/>
      <c r="DY98" s="46"/>
      <c r="DZ98" s="46"/>
      <c r="EA98" s="46"/>
      <c r="EB98" s="46"/>
      <c r="EC98" s="46"/>
      <c r="ED98" s="46"/>
      <c r="EE98" s="46"/>
      <c r="EF98" s="46"/>
      <c r="EG98" s="46"/>
      <c r="EH98" s="46"/>
      <c r="EI98" s="46"/>
      <c r="EJ98" s="46"/>
      <c r="EK98" s="46"/>
      <c r="EL98" s="46"/>
      <c r="EM98" s="46"/>
      <c r="EN98" s="46"/>
      <c r="EO98" s="46"/>
      <c r="EP98" s="46"/>
      <c r="EQ98" s="46"/>
      <c r="ER98" s="46"/>
      <c r="ES98" s="46"/>
      <c r="ET98" s="46"/>
      <c r="EU98" s="46"/>
      <c r="EV98" s="46"/>
      <c r="EW98" s="46"/>
      <c r="EX98" s="46"/>
      <c r="EY98" s="46"/>
      <c r="EZ98" s="46"/>
      <c r="FA98" s="46"/>
      <c r="FB98" s="46"/>
      <c r="FC98" s="46"/>
      <c r="FD98" s="46"/>
      <c r="FE98" s="46"/>
      <c r="FF98" s="46"/>
      <c r="FG98" s="46"/>
      <c r="FH98" s="46"/>
      <c r="FI98" s="46"/>
      <c r="FJ98" s="46"/>
      <c r="FK98" s="46"/>
      <c r="FL98" s="46"/>
      <c r="FM98" s="46"/>
      <c r="FN98" s="46"/>
      <c r="FO98" s="46"/>
      <c r="FP98" s="46"/>
      <c r="FQ98" s="46"/>
      <c r="FR98" s="46"/>
      <c r="FS98" s="46"/>
      <c r="FT98" s="46"/>
      <c r="FU98" s="46"/>
      <c r="FV98" s="46"/>
      <c r="FW98" s="46"/>
      <c r="FX98" s="46"/>
      <c r="FY98" s="46"/>
      <c r="FZ98" s="46"/>
      <c r="GA98" s="46"/>
      <c r="GB98" s="46"/>
      <c r="GC98" s="46"/>
      <c r="GD98" s="46"/>
      <c r="GE98" s="46"/>
      <c r="GF98" s="46"/>
      <c r="GG98" s="46"/>
      <c r="GH98" s="46"/>
      <c r="GI98" s="46"/>
      <c r="GJ98" s="46"/>
      <c r="GK98" s="46"/>
      <c r="GL98" s="46"/>
      <c r="GM98" s="46"/>
      <c r="GN98" s="46"/>
      <c r="GO98" s="46"/>
      <c r="GP98" s="46"/>
      <c r="GQ98" s="46"/>
      <c r="GR98" s="46"/>
      <c r="GS98" s="46"/>
      <c r="GT98" s="46"/>
      <c r="GU98" s="46"/>
      <c r="GV98" s="46"/>
      <c r="GW98" s="46"/>
      <c r="GX98" s="46"/>
      <c r="GY98" s="46"/>
      <c r="GZ98" s="46"/>
      <c r="HA98" s="46"/>
      <c r="HB98" s="46"/>
      <c r="HC98" s="46"/>
      <c r="HD98" s="46"/>
      <c r="HE98" s="46"/>
      <c r="HF98" s="46"/>
      <c r="HG98" s="46"/>
      <c r="HH98" s="46"/>
      <c r="HI98" s="46"/>
      <c r="HJ98" s="46"/>
      <c r="HK98" s="46"/>
      <c r="HL98" s="46"/>
      <c r="HM98" s="46"/>
      <c r="HN98" s="46"/>
      <c r="HO98" s="46"/>
      <c r="HP98" s="46"/>
      <c r="HQ98" s="46"/>
      <c r="HR98" s="46"/>
      <c r="HS98" s="46"/>
      <c r="HT98" s="46"/>
      <c r="HU98" s="46"/>
      <c r="HV98" s="46"/>
      <c r="HW98" s="46"/>
      <c r="HX98" s="46"/>
      <c r="HY98" s="46"/>
      <c r="HZ98" s="46"/>
      <c r="IA98" s="46"/>
      <c r="IB98" s="46"/>
      <c r="IC98" s="46"/>
      <c r="ID98" s="46"/>
      <c r="IE98" s="46"/>
      <c r="IF98" s="46"/>
      <c r="IG98" s="46"/>
      <c r="IH98" s="46"/>
      <c r="II98" s="46"/>
      <c r="IJ98" s="46"/>
      <c r="IK98" s="46"/>
      <c r="IL98" s="46"/>
      <c r="IM98" s="46"/>
      <c r="IN98" s="46"/>
      <c r="IO98" s="46"/>
      <c r="IP98" s="46"/>
      <c r="IQ98" s="46"/>
      <c r="IR98" s="46"/>
      <c r="IS98" s="46"/>
      <c r="IT98" s="46"/>
      <c r="IU98" s="46"/>
      <c r="IV98" s="46"/>
      <c r="IW98" s="46"/>
      <c r="IX98" s="46"/>
      <c r="IY98" s="46"/>
      <c r="IZ98" s="46"/>
      <c r="JA98" s="46"/>
      <c r="JB98" s="46"/>
      <c r="JC98" s="46"/>
      <c r="JD98" s="46"/>
      <c r="JE98" s="46"/>
      <c r="JF98" s="46"/>
      <c r="JG98" s="46"/>
      <c r="JH98" s="46"/>
      <c r="JI98" s="46"/>
      <c r="JJ98" s="46"/>
      <c r="JK98" s="46"/>
      <c r="JL98" s="46"/>
      <c r="JM98" s="46"/>
      <c r="JN98" s="46"/>
      <c r="JO98" s="46"/>
      <c r="JP98" s="46"/>
      <c r="JQ98" s="46"/>
      <c r="JR98" s="46"/>
      <c r="JS98" s="46"/>
      <c r="JT98" s="46"/>
      <c r="JU98" s="46"/>
      <c r="JV98" s="46"/>
      <c r="JW98" s="46"/>
      <c r="JX98" s="46"/>
      <c r="JY98" s="46"/>
      <c r="JZ98" s="46"/>
      <c r="KA98" s="46"/>
      <c r="KB98" s="46"/>
      <c r="KC98" s="46"/>
      <c r="KD98" s="46"/>
      <c r="KE98" s="46"/>
      <c r="KF98" s="46"/>
      <c r="KG98" s="46"/>
      <c r="KH98" s="46"/>
      <c r="KI98" s="46"/>
      <c r="KJ98" s="46"/>
      <c r="KK98" s="46"/>
      <c r="KL98" s="46"/>
      <c r="KM98" s="46"/>
      <c r="KN98" s="46"/>
      <c r="KO98" s="46"/>
      <c r="KP98" s="46"/>
      <c r="KQ98" s="46"/>
      <c r="KR98" s="46"/>
      <c r="KS98" s="46"/>
      <c r="KT98" s="46"/>
      <c r="KU98" s="46"/>
      <c r="KV98" s="46"/>
      <c r="KW98" s="46"/>
      <c r="KX98" s="46"/>
      <c r="KY98" s="46"/>
      <c r="KZ98" s="46"/>
      <c r="LA98" s="46"/>
      <c r="LB98" s="46"/>
      <c r="LC98" s="46"/>
      <c r="LD98" s="46"/>
      <c r="LE98" s="46"/>
      <c r="LF98" s="46"/>
      <c r="LG98" s="46"/>
      <c r="LH98" s="46"/>
      <c r="LI98" s="46"/>
      <c r="LJ98" s="46"/>
      <c r="LK98" s="46"/>
      <c r="LL98" s="46"/>
      <c r="LM98" s="46"/>
      <c r="LN98" s="46"/>
      <c r="LO98" s="46"/>
      <c r="LP98" s="46"/>
      <c r="LQ98" s="46"/>
      <c r="LR98" s="46"/>
      <c r="LS98" s="46"/>
      <c r="LT98" s="46"/>
      <c r="LU98" s="46"/>
      <c r="LV98" s="46"/>
      <c r="LW98" s="46"/>
      <c r="LX98" s="46"/>
      <c r="LY98" s="46"/>
      <c r="LZ98" s="46"/>
      <c r="MA98" s="46"/>
      <c r="MB98" s="46"/>
      <c r="MC98" s="46"/>
      <c r="MD98" s="46"/>
      <c r="ME98" s="46"/>
      <c r="MF98" s="46"/>
      <c r="MG98" s="46"/>
      <c r="MH98" s="46"/>
      <c r="MI98" s="46"/>
      <c r="MJ98" s="46"/>
      <c r="MK98" s="46"/>
      <c r="ML98" s="46"/>
      <c r="MM98" s="46"/>
      <c r="MN98" s="46"/>
      <c r="MO98" s="46"/>
      <c r="MP98" s="46"/>
      <c r="MQ98" s="46"/>
      <c r="MR98" s="46"/>
      <c r="MS98" s="46"/>
      <c r="MT98" s="46"/>
      <c r="MU98" s="46"/>
      <c r="MV98" s="46"/>
      <c r="MW98" s="46"/>
      <c r="MX98" s="46"/>
      <c r="MY98" s="46"/>
      <c r="MZ98" s="46"/>
      <c r="NA98" s="46"/>
      <c r="NB98" s="46"/>
      <c r="NC98" s="46"/>
      <c r="ND98" s="46"/>
      <c r="NE98" s="46"/>
      <c r="NF98" s="46"/>
      <c r="NG98" s="46"/>
      <c r="NH98" s="46"/>
      <c r="NI98" s="46"/>
      <c r="NJ98" s="46"/>
      <c r="NK98" s="46"/>
      <c r="NL98" s="46"/>
      <c r="NM98" s="46"/>
      <c r="NN98" s="46"/>
      <c r="NO98" s="46"/>
      <c r="NP98" s="46"/>
      <c r="NQ98" s="46"/>
      <c r="NR98" s="46"/>
      <c r="NS98" s="46"/>
      <c r="NT98" s="46"/>
      <c r="NU98" s="46"/>
      <c r="NV98" s="46"/>
      <c r="NW98" s="46"/>
      <c r="NX98" s="46"/>
      <c r="NY98" s="46"/>
      <c r="NZ98" s="46"/>
      <c r="OA98" s="46"/>
      <c r="OB98" s="46"/>
      <c r="OC98" s="46"/>
      <c r="OD98" s="46"/>
      <c r="OE98" s="46"/>
      <c r="OF98" s="46"/>
      <c r="OG98" s="46"/>
      <c r="OH98" s="46"/>
      <c r="OI98" s="46"/>
      <c r="OJ98" s="46"/>
      <c r="OK98" s="46"/>
      <c r="OL98" s="46"/>
      <c r="OM98" s="46"/>
      <c r="ON98" s="46"/>
      <c r="OO98" s="46"/>
      <c r="OP98" s="46"/>
      <c r="OQ98" s="46"/>
      <c r="OR98" s="46"/>
      <c r="OS98" s="46"/>
      <c r="OT98" s="46"/>
      <c r="OU98" s="46"/>
      <c r="OV98" s="46"/>
      <c r="OW98" s="46"/>
      <c r="OX98" s="46"/>
      <c r="OY98" s="46"/>
      <c r="OZ98" s="46"/>
      <c r="PA98" s="46"/>
      <c r="PB98" s="46"/>
      <c r="PC98" s="46"/>
      <c r="PD98" s="46"/>
      <c r="PE98" s="46"/>
      <c r="PF98" s="46"/>
      <c r="PG98" s="46"/>
      <c r="PH98" s="46"/>
      <c r="PI98" s="46"/>
      <c r="PJ98" s="46"/>
      <c r="PK98" s="46"/>
      <c r="PL98" s="46"/>
      <c r="PM98" s="46"/>
      <c r="PN98" s="46"/>
      <c r="PO98" s="46"/>
      <c r="PP98" s="46"/>
      <c r="PQ98" s="46"/>
      <c r="PR98" s="46"/>
      <c r="PS98" s="46"/>
      <c r="PT98" s="46"/>
    </row>
    <row r="99" spans="1:436" x14ac:dyDescent="0.2">
      <c r="A99" s="48" t="s">
        <v>10</v>
      </c>
      <c r="B99" s="49" t="s">
        <v>1</v>
      </c>
      <c r="C99" s="50">
        <v>0</v>
      </c>
      <c r="D99" s="50">
        <v>0</v>
      </c>
      <c r="E99" s="50">
        <v>0</v>
      </c>
      <c r="F99" s="50">
        <v>0</v>
      </c>
      <c r="G99" s="50">
        <v>0</v>
      </c>
      <c r="H99" s="50">
        <v>0</v>
      </c>
      <c r="I99" s="50">
        <v>0</v>
      </c>
      <c r="J99" s="50">
        <v>0</v>
      </c>
      <c r="K99" s="50">
        <v>0</v>
      </c>
      <c r="L99" s="50">
        <v>0</v>
      </c>
      <c r="M99" s="50">
        <v>0</v>
      </c>
      <c r="N99" s="50">
        <v>0</v>
      </c>
      <c r="O99" s="50">
        <v>0</v>
      </c>
      <c r="P99" s="50">
        <v>0</v>
      </c>
    </row>
    <row r="100" spans="1:436" s="2" customFormat="1" x14ac:dyDescent="0.2">
      <c r="A100" s="74" t="s">
        <v>48</v>
      </c>
      <c r="B100" s="49" t="s">
        <v>51</v>
      </c>
      <c r="C100" s="61">
        <v>1</v>
      </c>
      <c r="D100" s="61">
        <v>3</v>
      </c>
      <c r="E100" s="61">
        <v>0</v>
      </c>
      <c r="F100" s="61">
        <v>0</v>
      </c>
      <c r="G100" s="61">
        <v>0</v>
      </c>
      <c r="H100" s="61">
        <f>G100*97.1%</f>
        <v>0</v>
      </c>
      <c r="I100" s="61">
        <v>170</v>
      </c>
      <c r="J100" s="61">
        <v>171</v>
      </c>
      <c r="K100" s="61">
        <f>H100*100.4%</f>
        <v>0</v>
      </c>
      <c r="L100" s="61">
        <f>H100*100.8%</f>
        <v>0</v>
      </c>
      <c r="M100" s="61">
        <f>K100*100.5%</f>
        <v>0</v>
      </c>
      <c r="N100" s="61">
        <f>L100*100.7%</f>
        <v>0</v>
      </c>
      <c r="O100" s="61">
        <f>M100*100.6%</f>
        <v>0</v>
      </c>
      <c r="P100" s="61">
        <f>N100*101%</f>
        <v>0</v>
      </c>
      <c r="Q100" s="46"/>
      <c r="R100" s="46"/>
      <c r="S100" s="46"/>
      <c r="T100" s="46"/>
      <c r="U100" s="46"/>
      <c r="V100" s="46"/>
      <c r="W100" s="46"/>
      <c r="X100" s="46"/>
      <c r="Y100" s="46"/>
      <c r="Z100" s="46"/>
      <c r="AA100" s="46"/>
      <c r="AB100" s="46"/>
      <c r="AC100" s="46"/>
      <c r="AD100" s="46"/>
      <c r="AE100" s="46"/>
      <c r="AF100" s="46"/>
      <c r="AG100" s="46"/>
      <c r="AH100" s="46"/>
      <c r="AI100" s="46"/>
      <c r="AJ100" s="46"/>
      <c r="AK100" s="46"/>
      <c r="AL100" s="46"/>
      <c r="AM100" s="46"/>
      <c r="AN100" s="46"/>
      <c r="AO100" s="46"/>
      <c r="AP100" s="46"/>
      <c r="AQ100" s="46"/>
      <c r="AR100" s="46"/>
      <c r="AS100" s="46"/>
      <c r="AT100" s="46"/>
      <c r="AU100" s="46"/>
      <c r="AV100" s="46"/>
      <c r="AW100" s="46"/>
      <c r="AX100" s="46"/>
      <c r="AY100" s="46"/>
      <c r="AZ100" s="46"/>
      <c r="BA100" s="46"/>
      <c r="BB100" s="46"/>
      <c r="BC100" s="46"/>
      <c r="BD100" s="46"/>
      <c r="BE100" s="46"/>
      <c r="BF100" s="46"/>
      <c r="BG100" s="46"/>
      <c r="BH100" s="46"/>
      <c r="BI100" s="46"/>
      <c r="BJ100" s="46"/>
      <c r="BK100" s="46"/>
      <c r="BL100" s="46"/>
      <c r="BM100" s="46"/>
      <c r="BN100" s="46"/>
      <c r="BO100" s="46"/>
      <c r="BP100" s="46"/>
      <c r="BQ100" s="46"/>
      <c r="BR100" s="46"/>
      <c r="BS100" s="46"/>
      <c r="BT100" s="46"/>
      <c r="BU100" s="46"/>
      <c r="BV100" s="46"/>
      <c r="BW100" s="46"/>
      <c r="BX100" s="46"/>
      <c r="BY100" s="46"/>
      <c r="BZ100" s="46"/>
      <c r="CA100" s="46"/>
      <c r="CB100" s="46"/>
      <c r="CC100" s="46"/>
      <c r="CD100" s="46"/>
      <c r="CE100" s="46"/>
      <c r="CF100" s="46"/>
      <c r="CG100" s="46"/>
      <c r="CH100" s="46"/>
      <c r="CI100" s="46"/>
      <c r="CJ100" s="46"/>
      <c r="CK100" s="46"/>
      <c r="CL100" s="46"/>
      <c r="CM100" s="46"/>
      <c r="CN100" s="46"/>
      <c r="CO100" s="46"/>
      <c r="CP100" s="46"/>
      <c r="CQ100" s="46"/>
      <c r="CR100" s="46"/>
      <c r="CS100" s="46"/>
      <c r="CT100" s="46"/>
      <c r="CU100" s="46"/>
      <c r="CV100" s="46"/>
      <c r="CW100" s="46"/>
      <c r="CX100" s="46"/>
      <c r="CY100" s="46"/>
      <c r="CZ100" s="46"/>
      <c r="DA100" s="46"/>
      <c r="DB100" s="46"/>
      <c r="DC100" s="46"/>
      <c r="DD100" s="46"/>
      <c r="DE100" s="46"/>
      <c r="DF100" s="46"/>
      <c r="DG100" s="46"/>
      <c r="DH100" s="46"/>
      <c r="DI100" s="46"/>
      <c r="DJ100" s="46"/>
      <c r="DK100" s="46"/>
      <c r="DL100" s="46"/>
      <c r="DM100" s="46"/>
      <c r="DN100" s="46"/>
      <c r="DO100" s="46"/>
      <c r="DP100" s="46"/>
      <c r="DQ100" s="46"/>
      <c r="DR100" s="46"/>
      <c r="DS100" s="46"/>
      <c r="DT100" s="46"/>
      <c r="DU100" s="46"/>
      <c r="DV100" s="46"/>
      <c r="DW100" s="46"/>
      <c r="DX100" s="46"/>
      <c r="DY100" s="46"/>
      <c r="DZ100" s="46"/>
      <c r="EA100" s="46"/>
      <c r="EB100" s="46"/>
      <c r="EC100" s="46"/>
      <c r="ED100" s="46"/>
      <c r="EE100" s="46"/>
      <c r="EF100" s="46"/>
      <c r="EG100" s="46"/>
      <c r="EH100" s="46"/>
      <c r="EI100" s="46"/>
      <c r="EJ100" s="46"/>
      <c r="EK100" s="46"/>
      <c r="EL100" s="46"/>
      <c r="EM100" s="46"/>
      <c r="EN100" s="46"/>
      <c r="EO100" s="46"/>
      <c r="EP100" s="46"/>
      <c r="EQ100" s="46"/>
      <c r="ER100" s="46"/>
      <c r="ES100" s="46"/>
      <c r="ET100" s="46"/>
      <c r="EU100" s="46"/>
      <c r="EV100" s="46"/>
      <c r="EW100" s="46"/>
      <c r="EX100" s="46"/>
      <c r="EY100" s="46"/>
      <c r="EZ100" s="46"/>
      <c r="FA100" s="46"/>
      <c r="FB100" s="46"/>
      <c r="FC100" s="46"/>
      <c r="FD100" s="46"/>
      <c r="FE100" s="46"/>
      <c r="FF100" s="46"/>
      <c r="FG100" s="46"/>
      <c r="FH100" s="46"/>
      <c r="FI100" s="46"/>
      <c r="FJ100" s="46"/>
      <c r="FK100" s="46"/>
      <c r="FL100" s="46"/>
      <c r="FM100" s="46"/>
      <c r="FN100" s="46"/>
      <c r="FO100" s="46"/>
      <c r="FP100" s="46"/>
      <c r="FQ100" s="46"/>
      <c r="FR100" s="46"/>
      <c r="FS100" s="46"/>
      <c r="FT100" s="46"/>
      <c r="FU100" s="46"/>
      <c r="FV100" s="46"/>
      <c r="FW100" s="46"/>
      <c r="FX100" s="46"/>
      <c r="FY100" s="46"/>
      <c r="FZ100" s="46"/>
      <c r="GA100" s="46"/>
      <c r="GB100" s="46"/>
      <c r="GC100" s="46"/>
      <c r="GD100" s="46"/>
      <c r="GE100" s="46"/>
      <c r="GF100" s="46"/>
      <c r="GG100" s="46"/>
      <c r="GH100" s="46"/>
      <c r="GI100" s="46"/>
      <c r="GJ100" s="46"/>
      <c r="GK100" s="46"/>
      <c r="GL100" s="46"/>
      <c r="GM100" s="46"/>
      <c r="GN100" s="46"/>
      <c r="GO100" s="46"/>
      <c r="GP100" s="46"/>
      <c r="GQ100" s="46"/>
      <c r="GR100" s="46"/>
      <c r="GS100" s="46"/>
      <c r="GT100" s="46"/>
      <c r="GU100" s="46"/>
      <c r="GV100" s="46"/>
      <c r="GW100" s="46"/>
      <c r="GX100" s="46"/>
      <c r="GY100" s="46"/>
      <c r="GZ100" s="46"/>
      <c r="HA100" s="46"/>
      <c r="HB100" s="46"/>
      <c r="HC100" s="46"/>
      <c r="HD100" s="46"/>
      <c r="HE100" s="46"/>
      <c r="HF100" s="46"/>
      <c r="HG100" s="46"/>
      <c r="HH100" s="46"/>
      <c r="HI100" s="46"/>
      <c r="HJ100" s="46"/>
      <c r="HK100" s="46"/>
      <c r="HL100" s="46"/>
      <c r="HM100" s="46"/>
      <c r="HN100" s="46"/>
      <c r="HO100" s="46"/>
      <c r="HP100" s="46"/>
      <c r="HQ100" s="46"/>
      <c r="HR100" s="46"/>
      <c r="HS100" s="46"/>
      <c r="HT100" s="46"/>
      <c r="HU100" s="46"/>
      <c r="HV100" s="46"/>
      <c r="HW100" s="46"/>
      <c r="HX100" s="46"/>
      <c r="HY100" s="46"/>
      <c r="HZ100" s="46"/>
      <c r="IA100" s="46"/>
      <c r="IB100" s="46"/>
      <c r="IC100" s="46"/>
      <c r="ID100" s="46"/>
      <c r="IE100" s="46"/>
      <c r="IF100" s="46"/>
      <c r="IG100" s="46"/>
      <c r="IH100" s="46"/>
      <c r="II100" s="46"/>
      <c r="IJ100" s="46"/>
      <c r="IK100" s="46"/>
      <c r="IL100" s="46"/>
      <c r="IM100" s="46"/>
      <c r="IN100" s="46"/>
      <c r="IO100" s="46"/>
      <c r="IP100" s="46"/>
      <c r="IQ100" s="46"/>
      <c r="IR100" s="46"/>
      <c r="IS100" s="46"/>
      <c r="IT100" s="46"/>
      <c r="IU100" s="46"/>
      <c r="IV100" s="46"/>
      <c r="IW100" s="46"/>
      <c r="IX100" s="46"/>
      <c r="IY100" s="46"/>
      <c r="IZ100" s="46"/>
      <c r="JA100" s="46"/>
      <c r="JB100" s="46"/>
      <c r="JC100" s="46"/>
      <c r="JD100" s="46"/>
      <c r="JE100" s="46"/>
      <c r="JF100" s="46"/>
      <c r="JG100" s="46"/>
      <c r="JH100" s="46"/>
      <c r="JI100" s="46"/>
      <c r="JJ100" s="46"/>
      <c r="JK100" s="46"/>
      <c r="JL100" s="46"/>
      <c r="JM100" s="46"/>
      <c r="JN100" s="46"/>
      <c r="JO100" s="46"/>
      <c r="JP100" s="46"/>
      <c r="JQ100" s="46"/>
      <c r="JR100" s="46"/>
      <c r="JS100" s="46"/>
      <c r="JT100" s="46"/>
      <c r="JU100" s="46"/>
      <c r="JV100" s="46"/>
      <c r="JW100" s="46"/>
      <c r="JX100" s="46"/>
      <c r="JY100" s="46"/>
      <c r="JZ100" s="46"/>
      <c r="KA100" s="46"/>
      <c r="KB100" s="46"/>
      <c r="KC100" s="46"/>
      <c r="KD100" s="46"/>
      <c r="KE100" s="46"/>
      <c r="KF100" s="46"/>
      <c r="KG100" s="46"/>
      <c r="KH100" s="46"/>
      <c r="KI100" s="46"/>
      <c r="KJ100" s="46"/>
      <c r="KK100" s="46"/>
      <c r="KL100" s="46"/>
      <c r="KM100" s="46"/>
      <c r="KN100" s="46"/>
      <c r="KO100" s="46"/>
      <c r="KP100" s="46"/>
      <c r="KQ100" s="46"/>
      <c r="KR100" s="46"/>
      <c r="KS100" s="46"/>
      <c r="KT100" s="46"/>
      <c r="KU100" s="46"/>
      <c r="KV100" s="46"/>
      <c r="KW100" s="46"/>
      <c r="KX100" s="46"/>
      <c r="KY100" s="46"/>
      <c r="KZ100" s="46"/>
      <c r="LA100" s="46"/>
      <c r="LB100" s="46"/>
      <c r="LC100" s="46"/>
      <c r="LD100" s="46"/>
      <c r="LE100" s="46"/>
      <c r="LF100" s="46"/>
      <c r="LG100" s="46"/>
      <c r="LH100" s="46"/>
      <c r="LI100" s="46"/>
      <c r="LJ100" s="46"/>
      <c r="LK100" s="46"/>
      <c r="LL100" s="46"/>
      <c r="LM100" s="46"/>
      <c r="LN100" s="46"/>
      <c r="LO100" s="46"/>
      <c r="LP100" s="46"/>
      <c r="LQ100" s="46"/>
      <c r="LR100" s="46"/>
      <c r="LS100" s="46"/>
      <c r="LT100" s="46"/>
      <c r="LU100" s="46"/>
      <c r="LV100" s="46"/>
      <c r="LW100" s="46"/>
      <c r="LX100" s="46"/>
      <c r="LY100" s="46"/>
      <c r="LZ100" s="46"/>
      <c r="MA100" s="46"/>
      <c r="MB100" s="46"/>
      <c r="MC100" s="46"/>
      <c r="MD100" s="46"/>
      <c r="ME100" s="46"/>
      <c r="MF100" s="46"/>
      <c r="MG100" s="46"/>
      <c r="MH100" s="46"/>
      <c r="MI100" s="46"/>
      <c r="MJ100" s="46"/>
      <c r="MK100" s="46"/>
      <c r="ML100" s="46"/>
      <c r="MM100" s="46"/>
      <c r="MN100" s="46"/>
      <c r="MO100" s="46"/>
      <c r="MP100" s="46"/>
      <c r="MQ100" s="46"/>
      <c r="MR100" s="46"/>
      <c r="MS100" s="46"/>
      <c r="MT100" s="46"/>
      <c r="MU100" s="46"/>
      <c r="MV100" s="46"/>
      <c r="MW100" s="46"/>
      <c r="MX100" s="46"/>
      <c r="MY100" s="46"/>
      <c r="MZ100" s="46"/>
      <c r="NA100" s="46"/>
      <c r="NB100" s="46"/>
      <c r="NC100" s="46"/>
      <c r="ND100" s="46"/>
      <c r="NE100" s="46"/>
      <c r="NF100" s="46"/>
      <c r="NG100" s="46"/>
      <c r="NH100" s="46"/>
      <c r="NI100" s="46"/>
      <c r="NJ100" s="46"/>
      <c r="NK100" s="46"/>
      <c r="NL100" s="46"/>
      <c r="NM100" s="46"/>
      <c r="NN100" s="46"/>
      <c r="NO100" s="46"/>
      <c r="NP100" s="46"/>
      <c r="NQ100" s="46"/>
      <c r="NR100" s="46"/>
      <c r="NS100" s="46"/>
      <c r="NT100" s="46"/>
      <c r="NU100" s="46"/>
      <c r="NV100" s="46"/>
      <c r="NW100" s="46"/>
      <c r="NX100" s="46"/>
      <c r="NY100" s="46"/>
      <c r="NZ100" s="46"/>
      <c r="OA100" s="46"/>
      <c r="OB100" s="46"/>
      <c r="OC100" s="46"/>
      <c r="OD100" s="46"/>
      <c r="OE100" s="46"/>
      <c r="OF100" s="46"/>
      <c r="OG100" s="46"/>
      <c r="OH100" s="46"/>
      <c r="OI100" s="46"/>
      <c r="OJ100" s="46"/>
      <c r="OK100" s="46"/>
      <c r="OL100" s="46"/>
      <c r="OM100" s="46"/>
      <c r="ON100" s="46"/>
      <c r="OO100" s="46"/>
      <c r="OP100" s="46"/>
      <c r="OQ100" s="46"/>
      <c r="OR100" s="46"/>
      <c r="OS100" s="46"/>
      <c r="OT100" s="46"/>
      <c r="OU100" s="46"/>
      <c r="OV100" s="46"/>
      <c r="OW100" s="46"/>
      <c r="OX100" s="46"/>
      <c r="OY100" s="46"/>
      <c r="OZ100" s="46"/>
      <c r="PA100" s="46"/>
      <c r="PB100" s="46"/>
      <c r="PC100" s="46"/>
      <c r="PD100" s="46"/>
      <c r="PE100" s="46"/>
      <c r="PF100" s="46"/>
      <c r="PG100" s="46"/>
      <c r="PH100" s="46"/>
      <c r="PI100" s="46"/>
      <c r="PJ100" s="46"/>
      <c r="PK100" s="46"/>
      <c r="PL100" s="46"/>
      <c r="PM100" s="46"/>
      <c r="PN100" s="46"/>
      <c r="PO100" s="46"/>
      <c r="PP100" s="46"/>
      <c r="PQ100" s="46"/>
      <c r="PR100" s="46"/>
      <c r="PS100" s="46"/>
      <c r="PT100" s="46"/>
    </row>
    <row r="101" spans="1:436" x14ac:dyDescent="0.2">
      <c r="A101" s="48" t="s">
        <v>10</v>
      </c>
      <c r="B101" s="49" t="s">
        <v>1</v>
      </c>
      <c r="C101" s="50">
        <v>100</v>
      </c>
      <c r="D101" s="50">
        <f>D100/C100*100</f>
        <v>300</v>
      </c>
      <c r="E101" s="50">
        <f>E100/D100*100</f>
        <v>0</v>
      </c>
      <c r="F101" s="50">
        <v>0</v>
      </c>
      <c r="G101" s="50">
        <v>0</v>
      </c>
      <c r="H101" s="50">
        <v>0</v>
      </c>
      <c r="I101" s="50">
        <v>0</v>
      </c>
      <c r="J101" s="50">
        <v>0</v>
      </c>
      <c r="K101" s="50">
        <v>0</v>
      </c>
      <c r="L101" s="50">
        <v>0</v>
      </c>
      <c r="M101" s="50">
        <v>0</v>
      </c>
      <c r="N101" s="50">
        <v>0</v>
      </c>
      <c r="O101" s="50">
        <v>0</v>
      </c>
      <c r="P101" s="50">
        <v>0</v>
      </c>
    </row>
    <row r="102" spans="1:436" s="2" customFormat="1" ht="54" x14ac:dyDescent="0.2">
      <c r="A102" s="77" t="s">
        <v>20</v>
      </c>
      <c r="B102" s="49" t="s">
        <v>51</v>
      </c>
      <c r="C102" s="73">
        <f t="shared" ref="C102:P102" si="118">C104+C108</f>
        <v>619</v>
      </c>
      <c r="D102" s="73">
        <f t="shared" si="118"/>
        <v>633</v>
      </c>
      <c r="E102" s="73">
        <f t="shared" si="118"/>
        <v>571</v>
      </c>
      <c r="F102" s="73">
        <f t="shared" si="118"/>
        <v>624</v>
      </c>
      <c r="G102" s="73">
        <f t="shared" si="118"/>
        <v>722</v>
      </c>
      <c r="H102" s="73">
        <f t="shared" si="118"/>
        <v>659.72399999999993</v>
      </c>
      <c r="I102" s="73">
        <f t="shared" si="118"/>
        <v>619.72399999999993</v>
      </c>
      <c r="J102" s="73">
        <f t="shared" si="118"/>
        <v>620.72399999999993</v>
      </c>
      <c r="K102" s="73">
        <f t="shared" si="118"/>
        <v>662.36289599999998</v>
      </c>
      <c r="L102" s="73">
        <f t="shared" si="118"/>
        <v>665.00179200000002</v>
      </c>
      <c r="M102" s="73">
        <f t="shared" si="118"/>
        <v>665.67471047999993</v>
      </c>
      <c r="N102" s="73">
        <f t="shared" si="118"/>
        <v>669.65680454400012</v>
      </c>
      <c r="O102" s="73">
        <f t="shared" si="118"/>
        <v>669.66875874287985</v>
      </c>
      <c r="P102" s="73">
        <f t="shared" si="118"/>
        <v>676.35337258944014</v>
      </c>
      <c r="Q102" s="46"/>
      <c r="R102" s="46"/>
      <c r="S102" s="46"/>
      <c r="T102" s="46"/>
      <c r="U102" s="46"/>
      <c r="V102" s="46"/>
      <c r="W102" s="46"/>
      <c r="X102" s="46"/>
      <c r="Y102" s="46"/>
      <c r="Z102" s="46"/>
      <c r="AA102" s="46"/>
      <c r="AB102" s="46"/>
      <c r="AC102" s="46"/>
      <c r="AD102" s="46"/>
      <c r="AE102" s="46"/>
      <c r="AF102" s="46"/>
      <c r="AG102" s="46"/>
      <c r="AH102" s="46"/>
      <c r="AI102" s="46"/>
      <c r="AJ102" s="46"/>
      <c r="AK102" s="46"/>
      <c r="AL102" s="46"/>
      <c r="AM102" s="46"/>
      <c r="AN102" s="46"/>
      <c r="AO102" s="46"/>
      <c r="AP102" s="46"/>
      <c r="AQ102" s="46"/>
      <c r="AR102" s="46"/>
      <c r="AS102" s="46"/>
      <c r="AT102" s="46"/>
      <c r="AU102" s="46"/>
      <c r="AV102" s="46"/>
      <c r="AW102" s="46"/>
      <c r="AX102" s="46"/>
      <c r="AY102" s="46"/>
      <c r="AZ102" s="46"/>
      <c r="BA102" s="46"/>
      <c r="BB102" s="46"/>
      <c r="BC102" s="46"/>
      <c r="BD102" s="46"/>
      <c r="BE102" s="46"/>
      <c r="BF102" s="46"/>
      <c r="BG102" s="46"/>
      <c r="BH102" s="46"/>
      <c r="BI102" s="46"/>
      <c r="BJ102" s="46"/>
      <c r="BK102" s="46"/>
      <c r="BL102" s="46"/>
      <c r="BM102" s="46"/>
      <c r="BN102" s="46"/>
      <c r="BO102" s="46"/>
      <c r="BP102" s="46"/>
      <c r="BQ102" s="46"/>
      <c r="BR102" s="46"/>
      <c r="BS102" s="46"/>
      <c r="BT102" s="46"/>
      <c r="BU102" s="46"/>
      <c r="BV102" s="46"/>
      <c r="BW102" s="46"/>
      <c r="BX102" s="46"/>
      <c r="BY102" s="46"/>
      <c r="BZ102" s="46"/>
      <c r="CA102" s="46"/>
      <c r="CB102" s="46"/>
      <c r="CC102" s="46"/>
      <c r="CD102" s="46"/>
      <c r="CE102" s="46"/>
      <c r="CF102" s="46"/>
      <c r="CG102" s="46"/>
      <c r="CH102" s="46"/>
      <c r="CI102" s="46"/>
      <c r="CJ102" s="46"/>
      <c r="CK102" s="46"/>
      <c r="CL102" s="46"/>
      <c r="CM102" s="46"/>
      <c r="CN102" s="46"/>
      <c r="CO102" s="46"/>
      <c r="CP102" s="46"/>
      <c r="CQ102" s="46"/>
      <c r="CR102" s="46"/>
      <c r="CS102" s="46"/>
      <c r="CT102" s="46"/>
      <c r="CU102" s="46"/>
      <c r="CV102" s="46"/>
      <c r="CW102" s="46"/>
      <c r="CX102" s="46"/>
      <c r="CY102" s="46"/>
      <c r="CZ102" s="46"/>
      <c r="DA102" s="46"/>
      <c r="DB102" s="46"/>
      <c r="DC102" s="46"/>
      <c r="DD102" s="46"/>
      <c r="DE102" s="46"/>
      <c r="DF102" s="46"/>
      <c r="DG102" s="46"/>
      <c r="DH102" s="46"/>
      <c r="DI102" s="46"/>
      <c r="DJ102" s="46"/>
      <c r="DK102" s="46"/>
      <c r="DL102" s="46"/>
      <c r="DM102" s="46"/>
      <c r="DN102" s="46"/>
      <c r="DO102" s="46"/>
      <c r="DP102" s="46"/>
      <c r="DQ102" s="46"/>
      <c r="DR102" s="46"/>
      <c r="DS102" s="46"/>
      <c r="DT102" s="46"/>
      <c r="DU102" s="46"/>
      <c r="DV102" s="46"/>
      <c r="DW102" s="46"/>
      <c r="DX102" s="46"/>
      <c r="DY102" s="46"/>
      <c r="DZ102" s="46"/>
      <c r="EA102" s="46"/>
      <c r="EB102" s="46"/>
      <c r="EC102" s="46"/>
      <c r="ED102" s="46"/>
      <c r="EE102" s="46"/>
      <c r="EF102" s="46"/>
      <c r="EG102" s="46"/>
      <c r="EH102" s="46"/>
      <c r="EI102" s="46"/>
      <c r="EJ102" s="46"/>
      <c r="EK102" s="46"/>
      <c r="EL102" s="46"/>
      <c r="EM102" s="46"/>
      <c r="EN102" s="46"/>
      <c r="EO102" s="46"/>
      <c r="EP102" s="46"/>
      <c r="EQ102" s="46"/>
      <c r="ER102" s="46"/>
      <c r="ES102" s="46"/>
      <c r="ET102" s="46"/>
      <c r="EU102" s="46"/>
      <c r="EV102" s="46"/>
      <c r="EW102" s="46"/>
      <c r="EX102" s="46"/>
      <c r="EY102" s="46"/>
      <c r="EZ102" s="46"/>
      <c r="FA102" s="46"/>
      <c r="FB102" s="46"/>
      <c r="FC102" s="46"/>
      <c r="FD102" s="46"/>
      <c r="FE102" s="46"/>
      <c r="FF102" s="46"/>
      <c r="FG102" s="46"/>
      <c r="FH102" s="46"/>
      <c r="FI102" s="46"/>
      <c r="FJ102" s="46"/>
      <c r="FK102" s="46"/>
      <c r="FL102" s="46"/>
      <c r="FM102" s="46"/>
      <c r="FN102" s="46"/>
      <c r="FO102" s="46"/>
      <c r="FP102" s="46"/>
      <c r="FQ102" s="46"/>
      <c r="FR102" s="46"/>
      <c r="FS102" s="46"/>
      <c r="FT102" s="46"/>
      <c r="FU102" s="46"/>
      <c r="FV102" s="46"/>
      <c r="FW102" s="46"/>
      <c r="FX102" s="46"/>
      <c r="FY102" s="46"/>
      <c r="FZ102" s="46"/>
      <c r="GA102" s="46"/>
      <c r="GB102" s="46"/>
      <c r="GC102" s="46"/>
      <c r="GD102" s="46"/>
      <c r="GE102" s="46"/>
      <c r="GF102" s="46"/>
      <c r="GG102" s="46"/>
      <c r="GH102" s="46"/>
      <c r="GI102" s="46"/>
      <c r="GJ102" s="46"/>
      <c r="GK102" s="46"/>
      <c r="GL102" s="46"/>
      <c r="GM102" s="46"/>
      <c r="GN102" s="46"/>
      <c r="GO102" s="46"/>
      <c r="GP102" s="46"/>
      <c r="GQ102" s="46"/>
      <c r="GR102" s="46"/>
      <c r="GS102" s="46"/>
      <c r="GT102" s="46"/>
      <c r="GU102" s="46"/>
      <c r="GV102" s="46"/>
      <c r="GW102" s="46"/>
      <c r="GX102" s="46"/>
      <c r="GY102" s="46"/>
      <c r="GZ102" s="46"/>
      <c r="HA102" s="46"/>
      <c r="HB102" s="46"/>
      <c r="HC102" s="46"/>
      <c r="HD102" s="46"/>
      <c r="HE102" s="46"/>
      <c r="HF102" s="46"/>
      <c r="HG102" s="46"/>
      <c r="HH102" s="46"/>
      <c r="HI102" s="46"/>
      <c r="HJ102" s="46"/>
      <c r="HK102" s="46"/>
      <c r="HL102" s="46"/>
      <c r="HM102" s="46"/>
      <c r="HN102" s="46"/>
      <c r="HO102" s="46"/>
      <c r="HP102" s="46"/>
      <c r="HQ102" s="46"/>
      <c r="HR102" s="46"/>
      <c r="HS102" s="46"/>
      <c r="HT102" s="46"/>
      <c r="HU102" s="46"/>
      <c r="HV102" s="46"/>
      <c r="HW102" s="46"/>
      <c r="HX102" s="46"/>
      <c r="HY102" s="46"/>
      <c r="HZ102" s="46"/>
      <c r="IA102" s="46"/>
      <c r="IB102" s="46"/>
      <c r="IC102" s="46"/>
      <c r="ID102" s="46"/>
      <c r="IE102" s="46"/>
      <c r="IF102" s="46"/>
      <c r="IG102" s="46"/>
      <c r="IH102" s="46"/>
      <c r="II102" s="46"/>
      <c r="IJ102" s="46"/>
      <c r="IK102" s="46"/>
      <c r="IL102" s="46"/>
      <c r="IM102" s="46"/>
      <c r="IN102" s="46"/>
      <c r="IO102" s="46"/>
      <c r="IP102" s="46"/>
      <c r="IQ102" s="46"/>
      <c r="IR102" s="46"/>
      <c r="IS102" s="46"/>
      <c r="IT102" s="46"/>
      <c r="IU102" s="46"/>
      <c r="IV102" s="46"/>
      <c r="IW102" s="46"/>
      <c r="IX102" s="46"/>
      <c r="IY102" s="46"/>
      <c r="IZ102" s="46"/>
      <c r="JA102" s="46"/>
      <c r="JB102" s="46"/>
      <c r="JC102" s="46"/>
      <c r="JD102" s="46"/>
      <c r="JE102" s="46"/>
      <c r="JF102" s="46"/>
      <c r="JG102" s="46"/>
      <c r="JH102" s="46"/>
      <c r="JI102" s="46"/>
      <c r="JJ102" s="46"/>
      <c r="JK102" s="46"/>
      <c r="JL102" s="46"/>
      <c r="JM102" s="46"/>
      <c r="JN102" s="46"/>
      <c r="JO102" s="46"/>
      <c r="JP102" s="46"/>
      <c r="JQ102" s="46"/>
      <c r="JR102" s="46"/>
      <c r="JS102" s="46"/>
      <c r="JT102" s="46"/>
      <c r="JU102" s="46"/>
      <c r="JV102" s="46"/>
      <c r="JW102" s="46"/>
      <c r="JX102" s="46"/>
      <c r="JY102" s="46"/>
      <c r="JZ102" s="46"/>
      <c r="KA102" s="46"/>
      <c r="KB102" s="46"/>
      <c r="KC102" s="46"/>
      <c r="KD102" s="46"/>
      <c r="KE102" s="46"/>
      <c r="KF102" s="46"/>
      <c r="KG102" s="46"/>
      <c r="KH102" s="46"/>
      <c r="KI102" s="46"/>
      <c r="KJ102" s="46"/>
      <c r="KK102" s="46"/>
      <c r="KL102" s="46"/>
      <c r="KM102" s="46"/>
      <c r="KN102" s="46"/>
      <c r="KO102" s="46"/>
      <c r="KP102" s="46"/>
      <c r="KQ102" s="46"/>
      <c r="KR102" s="46"/>
      <c r="KS102" s="46"/>
      <c r="KT102" s="46"/>
      <c r="KU102" s="46"/>
      <c r="KV102" s="46"/>
      <c r="KW102" s="46"/>
      <c r="KX102" s="46"/>
      <c r="KY102" s="46"/>
      <c r="KZ102" s="46"/>
      <c r="LA102" s="46"/>
      <c r="LB102" s="46"/>
      <c r="LC102" s="46"/>
      <c r="LD102" s="46"/>
      <c r="LE102" s="46"/>
      <c r="LF102" s="46"/>
      <c r="LG102" s="46"/>
      <c r="LH102" s="46"/>
      <c r="LI102" s="46"/>
      <c r="LJ102" s="46"/>
      <c r="LK102" s="46"/>
      <c r="LL102" s="46"/>
      <c r="LM102" s="46"/>
      <c r="LN102" s="46"/>
      <c r="LO102" s="46"/>
      <c r="LP102" s="46"/>
      <c r="LQ102" s="46"/>
      <c r="LR102" s="46"/>
      <c r="LS102" s="46"/>
      <c r="LT102" s="46"/>
      <c r="LU102" s="46"/>
      <c r="LV102" s="46"/>
      <c r="LW102" s="46"/>
      <c r="LX102" s="46"/>
      <c r="LY102" s="46"/>
      <c r="LZ102" s="46"/>
      <c r="MA102" s="46"/>
      <c r="MB102" s="46"/>
      <c r="MC102" s="46"/>
      <c r="MD102" s="46"/>
      <c r="ME102" s="46"/>
      <c r="MF102" s="46"/>
      <c r="MG102" s="46"/>
      <c r="MH102" s="46"/>
      <c r="MI102" s="46"/>
      <c r="MJ102" s="46"/>
      <c r="MK102" s="46"/>
      <c r="ML102" s="46"/>
      <c r="MM102" s="46"/>
      <c r="MN102" s="46"/>
      <c r="MO102" s="46"/>
      <c r="MP102" s="46"/>
      <c r="MQ102" s="46"/>
      <c r="MR102" s="46"/>
      <c r="MS102" s="46"/>
      <c r="MT102" s="46"/>
      <c r="MU102" s="46"/>
      <c r="MV102" s="46"/>
      <c r="MW102" s="46"/>
      <c r="MX102" s="46"/>
      <c r="MY102" s="46"/>
      <c r="MZ102" s="46"/>
      <c r="NA102" s="46"/>
      <c r="NB102" s="46"/>
      <c r="NC102" s="46"/>
      <c r="ND102" s="46"/>
      <c r="NE102" s="46"/>
      <c r="NF102" s="46"/>
      <c r="NG102" s="46"/>
      <c r="NH102" s="46"/>
      <c r="NI102" s="46"/>
      <c r="NJ102" s="46"/>
      <c r="NK102" s="46"/>
      <c r="NL102" s="46"/>
      <c r="NM102" s="46"/>
      <c r="NN102" s="46"/>
      <c r="NO102" s="46"/>
      <c r="NP102" s="46"/>
      <c r="NQ102" s="46"/>
      <c r="NR102" s="46"/>
      <c r="NS102" s="46"/>
      <c r="NT102" s="46"/>
      <c r="NU102" s="46"/>
      <c r="NV102" s="46"/>
      <c r="NW102" s="46"/>
      <c r="NX102" s="46"/>
      <c r="NY102" s="46"/>
      <c r="NZ102" s="46"/>
      <c r="OA102" s="46"/>
      <c r="OB102" s="46"/>
      <c r="OC102" s="46"/>
      <c r="OD102" s="46"/>
      <c r="OE102" s="46"/>
      <c r="OF102" s="46"/>
      <c r="OG102" s="46"/>
      <c r="OH102" s="46"/>
      <c r="OI102" s="46"/>
      <c r="OJ102" s="46"/>
      <c r="OK102" s="46"/>
      <c r="OL102" s="46"/>
      <c r="OM102" s="46"/>
      <c r="ON102" s="46"/>
      <c r="OO102" s="46"/>
      <c r="OP102" s="46"/>
      <c r="OQ102" s="46"/>
      <c r="OR102" s="46"/>
      <c r="OS102" s="46"/>
      <c r="OT102" s="46"/>
      <c r="OU102" s="46"/>
      <c r="OV102" s="46"/>
      <c r="OW102" s="46"/>
      <c r="OX102" s="46"/>
      <c r="OY102" s="46"/>
      <c r="OZ102" s="46"/>
      <c r="PA102" s="46"/>
      <c r="PB102" s="46"/>
      <c r="PC102" s="46"/>
      <c r="PD102" s="46"/>
      <c r="PE102" s="46"/>
      <c r="PF102" s="46"/>
      <c r="PG102" s="46"/>
      <c r="PH102" s="46"/>
      <c r="PI102" s="46"/>
      <c r="PJ102" s="46"/>
      <c r="PK102" s="46"/>
      <c r="PL102" s="46"/>
      <c r="PM102" s="46"/>
      <c r="PN102" s="46"/>
      <c r="PO102" s="46"/>
      <c r="PP102" s="46"/>
      <c r="PQ102" s="46"/>
      <c r="PR102" s="46"/>
      <c r="PS102" s="46"/>
      <c r="PT102" s="46"/>
    </row>
    <row r="103" spans="1:436" x14ac:dyDescent="0.2">
      <c r="A103" s="48" t="s">
        <v>10</v>
      </c>
      <c r="B103" s="49" t="s">
        <v>1</v>
      </c>
      <c r="C103" s="50">
        <v>96.6</v>
      </c>
      <c r="D103" s="50">
        <f>D102/C102*100</f>
        <v>102.26171243941842</v>
      </c>
      <c r="E103" s="50">
        <f t="shared" ref="E103" si="119">E102/D102*100</f>
        <v>90.205371248025273</v>
      </c>
      <c r="F103" s="50">
        <f>F102/E102*100</f>
        <v>109.28196147110332</v>
      </c>
      <c r="G103" s="50">
        <f>G102/F102*100</f>
        <v>115.70512820512822</v>
      </c>
      <c r="H103" s="50">
        <f>H102/G102*100</f>
        <v>91.374515235457054</v>
      </c>
      <c r="I103" s="50">
        <f>H102/G102*100</f>
        <v>91.374515235457054</v>
      </c>
      <c r="J103" s="50">
        <f>H102/G102*100</f>
        <v>91.374515235457054</v>
      </c>
      <c r="K103" s="50">
        <f>K102/H102*100</f>
        <v>100.4</v>
      </c>
      <c r="L103" s="50">
        <f>L102/H102*100</f>
        <v>100.80000000000003</v>
      </c>
      <c r="M103" s="50">
        <f>M102/K102*100</f>
        <v>100.49999999999999</v>
      </c>
      <c r="N103" s="50">
        <f>N102/L102*100</f>
        <v>100.70000000000002</v>
      </c>
      <c r="O103" s="50">
        <f t="shared" ref="O103:P103" si="120">O102/M102*100</f>
        <v>100.59999999999998</v>
      </c>
      <c r="P103" s="50">
        <f t="shared" si="120"/>
        <v>101</v>
      </c>
    </row>
    <row r="104" spans="1:436" s="2" customFormat="1" ht="38.25" x14ac:dyDescent="0.2">
      <c r="A104" s="74" t="s">
        <v>49</v>
      </c>
      <c r="B104" s="49" t="s">
        <v>51</v>
      </c>
      <c r="C104" s="73">
        <v>344</v>
      </c>
      <c r="D104" s="73">
        <v>312</v>
      </c>
      <c r="E104" s="73">
        <f>E106+E107</f>
        <v>308</v>
      </c>
      <c r="F104" s="73">
        <f>SUM(F106:F107)</f>
        <v>368</v>
      </c>
      <c r="G104" s="73">
        <f t="shared" ref="G104:P104" si="121">SUM(G106:G107)</f>
        <v>520</v>
      </c>
      <c r="H104" s="73">
        <f t="shared" si="121"/>
        <v>449.72399999999999</v>
      </c>
      <c r="I104" s="73">
        <f>SUM(H106:H107)</f>
        <v>449.72399999999999</v>
      </c>
      <c r="J104" s="73">
        <f>SUM(H106:H107)</f>
        <v>449.72399999999999</v>
      </c>
      <c r="K104" s="73">
        <f t="shared" si="121"/>
        <v>451.52289599999995</v>
      </c>
      <c r="L104" s="73">
        <f t="shared" si="121"/>
        <v>453.32179199999996</v>
      </c>
      <c r="M104" s="73">
        <f t="shared" si="121"/>
        <v>453.78051047999992</v>
      </c>
      <c r="N104" s="73">
        <f t="shared" si="121"/>
        <v>456.49504454400005</v>
      </c>
      <c r="O104" s="73">
        <f t="shared" si="121"/>
        <v>456.5031935428799</v>
      </c>
      <c r="P104" s="73">
        <f t="shared" si="121"/>
        <v>461.05999498944004</v>
      </c>
      <c r="Q104" s="46"/>
      <c r="R104" s="46"/>
      <c r="S104" s="46"/>
      <c r="T104" s="46"/>
      <c r="U104" s="46"/>
      <c r="V104" s="46"/>
      <c r="W104" s="46"/>
      <c r="X104" s="46"/>
      <c r="Y104" s="46"/>
      <c r="Z104" s="46"/>
      <c r="AA104" s="46"/>
      <c r="AB104" s="46"/>
      <c r="AC104" s="46"/>
      <c r="AD104" s="46"/>
      <c r="AE104" s="46"/>
      <c r="AF104" s="46"/>
      <c r="AG104" s="46"/>
      <c r="AH104" s="46"/>
      <c r="AI104" s="46"/>
      <c r="AJ104" s="46"/>
      <c r="AK104" s="46"/>
      <c r="AL104" s="46"/>
      <c r="AM104" s="46"/>
      <c r="AN104" s="46"/>
      <c r="AO104" s="46"/>
      <c r="AP104" s="46"/>
      <c r="AQ104" s="46"/>
      <c r="AR104" s="46"/>
      <c r="AS104" s="46"/>
      <c r="AT104" s="46"/>
      <c r="AU104" s="46"/>
      <c r="AV104" s="46"/>
      <c r="AW104" s="46"/>
      <c r="AX104" s="46"/>
      <c r="AY104" s="46"/>
      <c r="AZ104" s="46"/>
      <c r="BA104" s="46"/>
      <c r="BB104" s="46"/>
      <c r="BC104" s="46"/>
      <c r="BD104" s="46"/>
      <c r="BE104" s="46"/>
      <c r="BF104" s="46"/>
      <c r="BG104" s="46"/>
      <c r="BH104" s="46"/>
      <c r="BI104" s="46"/>
      <c r="BJ104" s="46"/>
      <c r="BK104" s="46"/>
      <c r="BL104" s="46"/>
      <c r="BM104" s="46"/>
      <c r="BN104" s="46"/>
      <c r="BO104" s="46"/>
      <c r="BP104" s="46"/>
      <c r="BQ104" s="46"/>
      <c r="BR104" s="46"/>
      <c r="BS104" s="46"/>
      <c r="BT104" s="46"/>
      <c r="BU104" s="46"/>
      <c r="BV104" s="46"/>
      <c r="BW104" s="46"/>
      <c r="BX104" s="46"/>
      <c r="BY104" s="46"/>
      <c r="BZ104" s="46"/>
      <c r="CA104" s="46"/>
      <c r="CB104" s="46"/>
      <c r="CC104" s="46"/>
      <c r="CD104" s="46"/>
      <c r="CE104" s="46"/>
      <c r="CF104" s="46"/>
      <c r="CG104" s="46"/>
      <c r="CH104" s="46"/>
      <c r="CI104" s="46"/>
      <c r="CJ104" s="46"/>
      <c r="CK104" s="46"/>
      <c r="CL104" s="46"/>
      <c r="CM104" s="46"/>
      <c r="CN104" s="46"/>
      <c r="CO104" s="46"/>
      <c r="CP104" s="46"/>
      <c r="CQ104" s="46"/>
      <c r="CR104" s="46"/>
      <c r="CS104" s="46"/>
      <c r="CT104" s="46"/>
      <c r="CU104" s="46"/>
      <c r="CV104" s="46"/>
      <c r="CW104" s="46"/>
      <c r="CX104" s="46"/>
      <c r="CY104" s="46"/>
      <c r="CZ104" s="46"/>
      <c r="DA104" s="46"/>
      <c r="DB104" s="46"/>
      <c r="DC104" s="46"/>
      <c r="DD104" s="46"/>
      <c r="DE104" s="46"/>
      <c r="DF104" s="46"/>
      <c r="DG104" s="46"/>
      <c r="DH104" s="46"/>
      <c r="DI104" s="46"/>
      <c r="DJ104" s="46"/>
      <c r="DK104" s="46"/>
      <c r="DL104" s="46"/>
      <c r="DM104" s="46"/>
      <c r="DN104" s="46"/>
      <c r="DO104" s="46"/>
      <c r="DP104" s="46"/>
      <c r="DQ104" s="46"/>
      <c r="DR104" s="46"/>
      <c r="DS104" s="46"/>
      <c r="DT104" s="46"/>
      <c r="DU104" s="46"/>
      <c r="DV104" s="46"/>
      <c r="DW104" s="46"/>
      <c r="DX104" s="46"/>
      <c r="DY104" s="46"/>
      <c r="DZ104" s="46"/>
      <c r="EA104" s="46"/>
      <c r="EB104" s="46"/>
      <c r="EC104" s="46"/>
      <c r="ED104" s="46"/>
      <c r="EE104" s="46"/>
      <c r="EF104" s="46"/>
      <c r="EG104" s="46"/>
      <c r="EH104" s="46"/>
      <c r="EI104" s="46"/>
      <c r="EJ104" s="46"/>
      <c r="EK104" s="46"/>
      <c r="EL104" s="46"/>
      <c r="EM104" s="46"/>
      <c r="EN104" s="46"/>
      <c r="EO104" s="46"/>
      <c r="EP104" s="46"/>
      <c r="EQ104" s="46"/>
      <c r="ER104" s="46"/>
      <c r="ES104" s="46"/>
      <c r="ET104" s="46"/>
      <c r="EU104" s="46"/>
      <c r="EV104" s="46"/>
      <c r="EW104" s="46"/>
      <c r="EX104" s="46"/>
      <c r="EY104" s="46"/>
      <c r="EZ104" s="46"/>
      <c r="FA104" s="46"/>
      <c r="FB104" s="46"/>
      <c r="FC104" s="46"/>
      <c r="FD104" s="46"/>
      <c r="FE104" s="46"/>
      <c r="FF104" s="46"/>
      <c r="FG104" s="46"/>
      <c r="FH104" s="46"/>
      <c r="FI104" s="46"/>
      <c r="FJ104" s="46"/>
      <c r="FK104" s="46"/>
      <c r="FL104" s="46"/>
      <c r="FM104" s="46"/>
      <c r="FN104" s="46"/>
      <c r="FO104" s="46"/>
      <c r="FP104" s="46"/>
      <c r="FQ104" s="46"/>
      <c r="FR104" s="46"/>
      <c r="FS104" s="46"/>
      <c r="FT104" s="46"/>
      <c r="FU104" s="46"/>
      <c r="FV104" s="46"/>
      <c r="FW104" s="46"/>
      <c r="FX104" s="46"/>
      <c r="FY104" s="46"/>
      <c r="FZ104" s="46"/>
      <c r="GA104" s="46"/>
      <c r="GB104" s="46"/>
      <c r="GC104" s="46"/>
      <c r="GD104" s="46"/>
      <c r="GE104" s="46"/>
      <c r="GF104" s="46"/>
      <c r="GG104" s="46"/>
      <c r="GH104" s="46"/>
      <c r="GI104" s="46"/>
      <c r="GJ104" s="46"/>
      <c r="GK104" s="46"/>
      <c r="GL104" s="46"/>
      <c r="GM104" s="46"/>
      <c r="GN104" s="46"/>
      <c r="GO104" s="46"/>
      <c r="GP104" s="46"/>
      <c r="GQ104" s="46"/>
      <c r="GR104" s="46"/>
      <c r="GS104" s="46"/>
      <c r="GT104" s="46"/>
      <c r="GU104" s="46"/>
      <c r="GV104" s="46"/>
      <c r="GW104" s="46"/>
      <c r="GX104" s="46"/>
      <c r="GY104" s="46"/>
      <c r="GZ104" s="46"/>
      <c r="HA104" s="46"/>
      <c r="HB104" s="46"/>
      <c r="HC104" s="46"/>
      <c r="HD104" s="46"/>
      <c r="HE104" s="46"/>
      <c r="HF104" s="46"/>
      <c r="HG104" s="46"/>
      <c r="HH104" s="46"/>
      <c r="HI104" s="46"/>
      <c r="HJ104" s="46"/>
      <c r="HK104" s="46"/>
      <c r="HL104" s="46"/>
      <c r="HM104" s="46"/>
      <c r="HN104" s="46"/>
      <c r="HO104" s="46"/>
      <c r="HP104" s="46"/>
      <c r="HQ104" s="46"/>
      <c r="HR104" s="46"/>
      <c r="HS104" s="46"/>
      <c r="HT104" s="46"/>
      <c r="HU104" s="46"/>
      <c r="HV104" s="46"/>
      <c r="HW104" s="46"/>
      <c r="HX104" s="46"/>
      <c r="HY104" s="46"/>
      <c r="HZ104" s="46"/>
      <c r="IA104" s="46"/>
      <c r="IB104" s="46"/>
      <c r="IC104" s="46"/>
      <c r="ID104" s="46"/>
      <c r="IE104" s="46"/>
      <c r="IF104" s="46"/>
      <c r="IG104" s="46"/>
      <c r="IH104" s="46"/>
      <c r="II104" s="46"/>
      <c r="IJ104" s="46"/>
      <c r="IK104" s="46"/>
      <c r="IL104" s="46"/>
      <c r="IM104" s="46"/>
      <c r="IN104" s="46"/>
      <c r="IO104" s="46"/>
      <c r="IP104" s="46"/>
      <c r="IQ104" s="46"/>
      <c r="IR104" s="46"/>
      <c r="IS104" s="46"/>
      <c r="IT104" s="46"/>
      <c r="IU104" s="46"/>
      <c r="IV104" s="46"/>
      <c r="IW104" s="46"/>
      <c r="IX104" s="46"/>
      <c r="IY104" s="46"/>
      <c r="IZ104" s="46"/>
      <c r="JA104" s="46"/>
      <c r="JB104" s="46"/>
      <c r="JC104" s="46"/>
      <c r="JD104" s="46"/>
      <c r="JE104" s="46"/>
      <c r="JF104" s="46"/>
      <c r="JG104" s="46"/>
      <c r="JH104" s="46"/>
      <c r="JI104" s="46"/>
      <c r="JJ104" s="46"/>
      <c r="JK104" s="46"/>
      <c r="JL104" s="46"/>
      <c r="JM104" s="46"/>
      <c r="JN104" s="46"/>
      <c r="JO104" s="46"/>
      <c r="JP104" s="46"/>
      <c r="JQ104" s="46"/>
      <c r="JR104" s="46"/>
      <c r="JS104" s="46"/>
      <c r="JT104" s="46"/>
      <c r="JU104" s="46"/>
      <c r="JV104" s="46"/>
      <c r="JW104" s="46"/>
      <c r="JX104" s="46"/>
      <c r="JY104" s="46"/>
      <c r="JZ104" s="46"/>
      <c r="KA104" s="46"/>
      <c r="KB104" s="46"/>
      <c r="KC104" s="46"/>
      <c r="KD104" s="46"/>
      <c r="KE104" s="46"/>
      <c r="KF104" s="46"/>
      <c r="KG104" s="46"/>
      <c r="KH104" s="46"/>
      <c r="KI104" s="46"/>
      <c r="KJ104" s="46"/>
      <c r="KK104" s="46"/>
      <c r="KL104" s="46"/>
      <c r="KM104" s="46"/>
      <c r="KN104" s="46"/>
      <c r="KO104" s="46"/>
      <c r="KP104" s="46"/>
      <c r="KQ104" s="46"/>
      <c r="KR104" s="46"/>
      <c r="KS104" s="46"/>
      <c r="KT104" s="46"/>
      <c r="KU104" s="46"/>
      <c r="KV104" s="46"/>
      <c r="KW104" s="46"/>
      <c r="KX104" s="46"/>
      <c r="KY104" s="46"/>
      <c r="KZ104" s="46"/>
      <c r="LA104" s="46"/>
      <c r="LB104" s="46"/>
      <c r="LC104" s="46"/>
      <c r="LD104" s="46"/>
      <c r="LE104" s="46"/>
      <c r="LF104" s="46"/>
      <c r="LG104" s="46"/>
      <c r="LH104" s="46"/>
      <c r="LI104" s="46"/>
      <c r="LJ104" s="46"/>
      <c r="LK104" s="46"/>
      <c r="LL104" s="46"/>
      <c r="LM104" s="46"/>
      <c r="LN104" s="46"/>
      <c r="LO104" s="46"/>
      <c r="LP104" s="46"/>
      <c r="LQ104" s="46"/>
      <c r="LR104" s="46"/>
      <c r="LS104" s="46"/>
      <c r="LT104" s="46"/>
      <c r="LU104" s="46"/>
      <c r="LV104" s="46"/>
      <c r="LW104" s="46"/>
      <c r="LX104" s="46"/>
      <c r="LY104" s="46"/>
      <c r="LZ104" s="46"/>
      <c r="MA104" s="46"/>
      <c r="MB104" s="46"/>
      <c r="MC104" s="46"/>
      <c r="MD104" s="46"/>
      <c r="ME104" s="46"/>
      <c r="MF104" s="46"/>
      <c r="MG104" s="46"/>
      <c r="MH104" s="46"/>
      <c r="MI104" s="46"/>
      <c r="MJ104" s="46"/>
      <c r="MK104" s="46"/>
      <c r="ML104" s="46"/>
      <c r="MM104" s="46"/>
      <c r="MN104" s="46"/>
      <c r="MO104" s="46"/>
      <c r="MP104" s="46"/>
      <c r="MQ104" s="46"/>
      <c r="MR104" s="46"/>
      <c r="MS104" s="46"/>
      <c r="MT104" s="46"/>
      <c r="MU104" s="46"/>
      <c r="MV104" s="46"/>
      <c r="MW104" s="46"/>
      <c r="MX104" s="46"/>
      <c r="MY104" s="46"/>
      <c r="MZ104" s="46"/>
      <c r="NA104" s="46"/>
      <c r="NB104" s="46"/>
      <c r="NC104" s="46"/>
      <c r="ND104" s="46"/>
      <c r="NE104" s="46"/>
      <c r="NF104" s="46"/>
      <c r="NG104" s="46"/>
      <c r="NH104" s="46"/>
      <c r="NI104" s="46"/>
      <c r="NJ104" s="46"/>
      <c r="NK104" s="46"/>
      <c r="NL104" s="46"/>
      <c r="NM104" s="46"/>
      <c r="NN104" s="46"/>
      <c r="NO104" s="46"/>
      <c r="NP104" s="46"/>
      <c r="NQ104" s="46"/>
      <c r="NR104" s="46"/>
      <c r="NS104" s="46"/>
      <c r="NT104" s="46"/>
      <c r="NU104" s="46"/>
      <c r="NV104" s="46"/>
      <c r="NW104" s="46"/>
      <c r="NX104" s="46"/>
      <c r="NY104" s="46"/>
      <c r="NZ104" s="46"/>
      <c r="OA104" s="46"/>
      <c r="OB104" s="46"/>
      <c r="OC104" s="46"/>
      <c r="OD104" s="46"/>
      <c r="OE104" s="46"/>
      <c r="OF104" s="46"/>
      <c r="OG104" s="46"/>
      <c r="OH104" s="46"/>
      <c r="OI104" s="46"/>
      <c r="OJ104" s="46"/>
      <c r="OK104" s="46"/>
      <c r="OL104" s="46"/>
      <c r="OM104" s="46"/>
      <c r="ON104" s="46"/>
      <c r="OO104" s="46"/>
      <c r="OP104" s="46"/>
      <c r="OQ104" s="46"/>
      <c r="OR104" s="46"/>
      <c r="OS104" s="46"/>
      <c r="OT104" s="46"/>
      <c r="OU104" s="46"/>
      <c r="OV104" s="46"/>
      <c r="OW104" s="46"/>
      <c r="OX104" s="46"/>
      <c r="OY104" s="46"/>
      <c r="OZ104" s="46"/>
      <c r="PA104" s="46"/>
      <c r="PB104" s="46"/>
      <c r="PC104" s="46"/>
      <c r="PD104" s="46"/>
      <c r="PE104" s="46"/>
      <c r="PF104" s="46"/>
      <c r="PG104" s="46"/>
      <c r="PH104" s="46"/>
      <c r="PI104" s="46"/>
      <c r="PJ104" s="46"/>
      <c r="PK104" s="46"/>
      <c r="PL104" s="46"/>
      <c r="PM104" s="46"/>
      <c r="PN104" s="46"/>
      <c r="PO104" s="46"/>
      <c r="PP104" s="46"/>
      <c r="PQ104" s="46"/>
      <c r="PR104" s="46"/>
      <c r="PS104" s="46"/>
      <c r="PT104" s="46"/>
    </row>
    <row r="105" spans="1:436" x14ac:dyDescent="0.2">
      <c r="A105" s="48" t="s">
        <v>10</v>
      </c>
      <c r="B105" s="49" t="s">
        <v>1</v>
      </c>
      <c r="C105" s="50">
        <v>94.5</v>
      </c>
      <c r="D105" s="50">
        <f>D104/C104*100</f>
        <v>90.697674418604649</v>
      </c>
      <c r="E105" s="50">
        <f t="shared" ref="E105" si="122">E104/D104*100</f>
        <v>98.71794871794873</v>
      </c>
      <c r="F105" s="50">
        <f>F104/E104*100</f>
        <v>119.48051948051948</v>
      </c>
      <c r="G105" s="50">
        <f>G104/F104*100</f>
        <v>141.30434782608697</v>
      </c>
      <c r="H105" s="50">
        <f>H104/G104*100</f>
        <v>86.485384615384604</v>
      </c>
      <c r="I105" s="50">
        <f>H104/G104*100</f>
        <v>86.485384615384604</v>
      </c>
      <c r="J105" s="50">
        <f>H104/G104*100</f>
        <v>86.485384615384604</v>
      </c>
      <c r="K105" s="50">
        <f>K104/H104*100</f>
        <v>100.4</v>
      </c>
      <c r="L105" s="50">
        <f>L104/H104*100</f>
        <v>100.8</v>
      </c>
      <c r="M105" s="50">
        <f>M104/K104*100</f>
        <v>100.49999999999999</v>
      </c>
      <c r="N105" s="50">
        <f>N104/L104*100</f>
        <v>100.70000000000002</v>
      </c>
      <c r="O105" s="50">
        <f t="shared" ref="O105:P105" si="123">O104/M104*100</f>
        <v>100.6</v>
      </c>
      <c r="P105" s="50">
        <f t="shared" si="123"/>
        <v>101</v>
      </c>
    </row>
    <row r="106" spans="1:436" x14ac:dyDescent="0.2">
      <c r="A106" s="48" t="s">
        <v>69</v>
      </c>
      <c r="B106" s="49"/>
      <c r="C106" s="50"/>
      <c r="D106" s="50"/>
      <c r="E106" s="50"/>
      <c r="F106" s="80">
        <v>232</v>
      </c>
      <c r="G106" s="80">
        <v>227</v>
      </c>
      <c r="H106" s="80">
        <f>G106*101.2%</f>
        <v>229.72399999999999</v>
      </c>
      <c r="I106" s="80">
        <v>240</v>
      </c>
      <c r="J106" s="80">
        <v>240</v>
      </c>
      <c r="K106" s="73">
        <f>H106*100.4%</f>
        <v>230.64289599999998</v>
      </c>
      <c r="L106" s="73">
        <f>H106*100.8%</f>
        <v>231.561792</v>
      </c>
      <c r="M106" s="73">
        <f>K106*100.5%</f>
        <v>231.79611047999995</v>
      </c>
      <c r="N106" s="73">
        <f>L106*100.7%</f>
        <v>233.18272454400002</v>
      </c>
      <c r="O106" s="73">
        <f>M106*100.6%</f>
        <v>233.18688714287995</v>
      </c>
      <c r="P106" s="73">
        <f>N106*101%</f>
        <v>235.51455178944002</v>
      </c>
    </row>
    <row r="107" spans="1:436" x14ac:dyDescent="0.2">
      <c r="A107" s="48" t="s">
        <v>47</v>
      </c>
      <c r="B107" s="49"/>
      <c r="C107" s="50"/>
      <c r="D107" s="50"/>
      <c r="E107" s="50">
        <v>308</v>
      </c>
      <c r="F107" s="80">
        <v>136</v>
      </c>
      <c r="G107" s="80">
        <v>293</v>
      </c>
      <c r="H107" s="80">
        <v>220</v>
      </c>
      <c r="I107" s="80">
        <v>240</v>
      </c>
      <c r="J107" s="80">
        <v>240</v>
      </c>
      <c r="K107" s="73">
        <f>H107*100.4%</f>
        <v>220.88</v>
      </c>
      <c r="L107" s="73">
        <f>H107*100.8%</f>
        <v>221.76</v>
      </c>
      <c r="M107" s="73">
        <f>K107*100.5%</f>
        <v>221.98439999999997</v>
      </c>
      <c r="N107" s="73">
        <f>L107*100.7%</f>
        <v>223.31232000000003</v>
      </c>
      <c r="O107" s="73">
        <f>M107*100.6%</f>
        <v>223.31630639999997</v>
      </c>
      <c r="P107" s="73">
        <f>N107*101%</f>
        <v>225.54544320000002</v>
      </c>
    </row>
    <row r="108" spans="1:436" s="2" customFormat="1" x14ac:dyDescent="0.2">
      <c r="A108" s="74" t="s">
        <v>48</v>
      </c>
      <c r="B108" s="49" t="s">
        <v>51</v>
      </c>
      <c r="C108" s="80">
        <v>275</v>
      </c>
      <c r="D108" s="80">
        <v>321</v>
      </c>
      <c r="E108" s="80">
        <v>263</v>
      </c>
      <c r="F108" s="80">
        <v>256</v>
      </c>
      <c r="G108" s="80">
        <v>202</v>
      </c>
      <c r="H108" s="80">
        <v>210</v>
      </c>
      <c r="I108" s="80">
        <v>170</v>
      </c>
      <c r="J108" s="80">
        <v>171</v>
      </c>
      <c r="K108" s="80">
        <f>H108*100.4%</f>
        <v>210.84</v>
      </c>
      <c r="L108" s="80">
        <f>H108*100.8%</f>
        <v>211.68</v>
      </c>
      <c r="M108" s="80">
        <f>K108*100.5%</f>
        <v>211.89419999999998</v>
      </c>
      <c r="N108" s="80">
        <f>L108*100.7%</f>
        <v>213.16176000000004</v>
      </c>
      <c r="O108" s="80">
        <f>M108*100.6%</f>
        <v>213.16556519999997</v>
      </c>
      <c r="P108" s="80">
        <f>N108*101%</f>
        <v>215.29337760000004</v>
      </c>
      <c r="Q108" s="46"/>
      <c r="R108" s="46"/>
      <c r="S108" s="46"/>
      <c r="T108" s="46"/>
      <c r="U108" s="46"/>
      <c r="V108" s="46"/>
      <c r="W108" s="46"/>
      <c r="X108" s="46"/>
      <c r="Y108" s="46"/>
      <c r="Z108" s="46"/>
      <c r="AA108" s="46"/>
      <c r="AB108" s="46"/>
      <c r="AC108" s="46"/>
      <c r="AD108" s="46"/>
      <c r="AE108" s="46"/>
      <c r="AF108" s="46"/>
      <c r="AG108" s="46"/>
      <c r="AH108" s="46"/>
      <c r="AI108" s="46"/>
      <c r="AJ108" s="46"/>
      <c r="AK108" s="46"/>
      <c r="AL108" s="46"/>
      <c r="AM108" s="46"/>
      <c r="AN108" s="46"/>
      <c r="AO108" s="46"/>
      <c r="AP108" s="46"/>
      <c r="AQ108" s="46"/>
      <c r="AR108" s="46"/>
      <c r="AS108" s="46"/>
      <c r="AT108" s="46"/>
      <c r="AU108" s="46"/>
      <c r="AV108" s="46"/>
      <c r="AW108" s="46"/>
      <c r="AX108" s="46"/>
      <c r="AY108" s="46"/>
      <c r="AZ108" s="46"/>
      <c r="BA108" s="46"/>
      <c r="BB108" s="46"/>
      <c r="BC108" s="46"/>
      <c r="BD108" s="46"/>
      <c r="BE108" s="46"/>
      <c r="BF108" s="46"/>
      <c r="BG108" s="46"/>
      <c r="BH108" s="46"/>
      <c r="BI108" s="46"/>
      <c r="BJ108" s="46"/>
      <c r="BK108" s="46"/>
      <c r="BL108" s="46"/>
      <c r="BM108" s="46"/>
      <c r="BN108" s="46"/>
      <c r="BO108" s="46"/>
      <c r="BP108" s="46"/>
      <c r="BQ108" s="46"/>
      <c r="BR108" s="46"/>
      <c r="BS108" s="46"/>
      <c r="BT108" s="46"/>
      <c r="BU108" s="46"/>
      <c r="BV108" s="46"/>
      <c r="BW108" s="46"/>
      <c r="BX108" s="46"/>
      <c r="BY108" s="46"/>
      <c r="BZ108" s="46"/>
      <c r="CA108" s="46"/>
      <c r="CB108" s="46"/>
      <c r="CC108" s="46"/>
      <c r="CD108" s="46"/>
      <c r="CE108" s="46"/>
      <c r="CF108" s="46"/>
      <c r="CG108" s="46"/>
      <c r="CH108" s="46"/>
      <c r="CI108" s="46"/>
      <c r="CJ108" s="46"/>
      <c r="CK108" s="46"/>
      <c r="CL108" s="46"/>
      <c r="CM108" s="46"/>
      <c r="CN108" s="46"/>
      <c r="CO108" s="46"/>
      <c r="CP108" s="46"/>
      <c r="CQ108" s="46"/>
      <c r="CR108" s="46"/>
      <c r="CS108" s="46"/>
      <c r="CT108" s="46"/>
      <c r="CU108" s="46"/>
      <c r="CV108" s="46"/>
      <c r="CW108" s="46"/>
      <c r="CX108" s="46"/>
      <c r="CY108" s="46"/>
      <c r="CZ108" s="46"/>
      <c r="DA108" s="46"/>
      <c r="DB108" s="46"/>
      <c r="DC108" s="46"/>
      <c r="DD108" s="46"/>
      <c r="DE108" s="46"/>
      <c r="DF108" s="46"/>
      <c r="DG108" s="46"/>
      <c r="DH108" s="46"/>
      <c r="DI108" s="46"/>
      <c r="DJ108" s="46"/>
      <c r="DK108" s="46"/>
      <c r="DL108" s="46"/>
      <c r="DM108" s="46"/>
      <c r="DN108" s="46"/>
      <c r="DO108" s="46"/>
      <c r="DP108" s="46"/>
      <c r="DQ108" s="46"/>
      <c r="DR108" s="46"/>
      <c r="DS108" s="46"/>
      <c r="DT108" s="46"/>
      <c r="DU108" s="46"/>
      <c r="DV108" s="46"/>
      <c r="DW108" s="46"/>
      <c r="DX108" s="46"/>
      <c r="DY108" s="46"/>
      <c r="DZ108" s="46"/>
      <c r="EA108" s="46"/>
      <c r="EB108" s="46"/>
      <c r="EC108" s="46"/>
      <c r="ED108" s="46"/>
      <c r="EE108" s="46"/>
      <c r="EF108" s="46"/>
      <c r="EG108" s="46"/>
      <c r="EH108" s="46"/>
      <c r="EI108" s="46"/>
      <c r="EJ108" s="46"/>
      <c r="EK108" s="46"/>
      <c r="EL108" s="46"/>
      <c r="EM108" s="46"/>
      <c r="EN108" s="46"/>
      <c r="EO108" s="46"/>
      <c r="EP108" s="46"/>
      <c r="EQ108" s="46"/>
      <c r="ER108" s="46"/>
      <c r="ES108" s="46"/>
      <c r="ET108" s="46"/>
      <c r="EU108" s="46"/>
      <c r="EV108" s="46"/>
      <c r="EW108" s="46"/>
      <c r="EX108" s="46"/>
      <c r="EY108" s="46"/>
      <c r="EZ108" s="46"/>
      <c r="FA108" s="46"/>
      <c r="FB108" s="46"/>
      <c r="FC108" s="46"/>
      <c r="FD108" s="46"/>
      <c r="FE108" s="46"/>
      <c r="FF108" s="46"/>
      <c r="FG108" s="46"/>
      <c r="FH108" s="46"/>
      <c r="FI108" s="46"/>
      <c r="FJ108" s="46"/>
      <c r="FK108" s="46"/>
      <c r="FL108" s="46"/>
      <c r="FM108" s="46"/>
      <c r="FN108" s="46"/>
      <c r="FO108" s="46"/>
      <c r="FP108" s="46"/>
      <c r="FQ108" s="46"/>
      <c r="FR108" s="46"/>
      <c r="FS108" s="46"/>
      <c r="FT108" s="46"/>
      <c r="FU108" s="46"/>
      <c r="FV108" s="46"/>
      <c r="FW108" s="46"/>
      <c r="FX108" s="46"/>
      <c r="FY108" s="46"/>
      <c r="FZ108" s="46"/>
      <c r="GA108" s="46"/>
      <c r="GB108" s="46"/>
      <c r="GC108" s="46"/>
      <c r="GD108" s="46"/>
      <c r="GE108" s="46"/>
      <c r="GF108" s="46"/>
      <c r="GG108" s="46"/>
      <c r="GH108" s="46"/>
      <c r="GI108" s="46"/>
      <c r="GJ108" s="46"/>
      <c r="GK108" s="46"/>
      <c r="GL108" s="46"/>
      <c r="GM108" s="46"/>
      <c r="GN108" s="46"/>
      <c r="GO108" s="46"/>
      <c r="GP108" s="46"/>
      <c r="GQ108" s="46"/>
      <c r="GR108" s="46"/>
      <c r="GS108" s="46"/>
      <c r="GT108" s="46"/>
      <c r="GU108" s="46"/>
      <c r="GV108" s="46"/>
      <c r="GW108" s="46"/>
      <c r="GX108" s="46"/>
      <c r="GY108" s="46"/>
      <c r="GZ108" s="46"/>
      <c r="HA108" s="46"/>
      <c r="HB108" s="46"/>
      <c r="HC108" s="46"/>
      <c r="HD108" s="46"/>
      <c r="HE108" s="46"/>
      <c r="HF108" s="46"/>
      <c r="HG108" s="46"/>
      <c r="HH108" s="46"/>
      <c r="HI108" s="46"/>
      <c r="HJ108" s="46"/>
      <c r="HK108" s="46"/>
      <c r="HL108" s="46"/>
      <c r="HM108" s="46"/>
      <c r="HN108" s="46"/>
      <c r="HO108" s="46"/>
      <c r="HP108" s="46"/>
      <c r="HQ108" s="46"/>
      <c r="HR108" s="46"/>
      <c r="HS108" s="46"/>
      <c r="HT108" s="46"/>
      <c r="HU108" s="46"/>
      <c r="HV108" s="46"/>
      <c r="HW108" s="46"/>
      <c r="HX108" s="46"/>
      <c r="HY108" s="46"/>
      <c r="HZ108" s="46"/>
      <c r="IA108" s="46"/>
      <c r="IB108" s="46"/>
      <c r="IC108" s="46"/>
      <c r="ID108" s="46"/>
      <c r="IE108" s="46"/>
      <c r="IF108" s="46"/>
      <c r="IG108" s="46"/>
      <c r="IH108" s="46"/>
      <c r="II108" s="46"/>
      <c r="IJ108" s="46"/>
      <c r="IK108" s="46"/>
      <c r="IL108" s="46"/>
      <c r="IM108" s="46"/>
      <c r="IN108" s="46"/>
      <c r="IO108" s="46"/>
      <c r="IP108" s="46"/>
      <c r="IQ108" s="46"/>
      <c r="IR108" s="46"/>
      <c r="IS108" s="46"/>
      <c r="IT108" s="46"/>
      <c r="IU108" s="46"/>
      <c r="IV108" s="46"/>
      <c r="IW108" s="46"/>
      <c r="IX108" s="46"/>
      <c r="IY108" s="46"/>
      <c r="IZ108" s="46"/>
      <c r="JA108" s="46"/>
      <c r="JB108" s="46"/>
      <c r="JC108" s="46"/>
      <c r="JD108" s="46"/>
      <c r="JE108" s="46"/>
      <c r="JF108" s="46"/>
      <c r="JG108" s="46"/>
      <c r="JH108" s="46"/>
      <c r="JI108" s="46"/>
      <c r="JJ108" s="46"/>
      <c r="JK108" s="46"/>
      <c r="JL108" s="46"/>
      <c r="JM108" s="46"/>
      <c r="JN108" s="46"/>
      <c r="JO108" s="46"/>
      <c r="JP108" s="46"/>
      <c r="JQ108" s="46"/>
      <c r="JR108" s="46"/>
      <c r="JS108" s="46"/>
      <c r="JT108" s="46"/>
      <c r="JU108" s="46"/>
      <c r="JV108" s="46"/>
      <c r="JW108" s="46"/>
      <c r="JX108" s="46"/>
      <c r="JY108" s="46"/>
      <c r="JZ108" s="46"/>
      <c r="KA108" s="46"/>
      <c r="KB108" s="46"/>
      <c r="KC108" s="46"/>
      <c r="KD108" s="46"/>
      <c r="KE108" s="46"/>
      <c r="KF108" s="46"/>
      <c r="KG108" s="46"/>
      <c r="KH108" s="46"/>
      <c r="KI108" s="46"/>
      <c r="KJ108" s="46"/>
      <c r="KK108" s="46"/>
      <c r="KL108" s="46"/>
      <c r="KM108" s="46"/>
      <c r="KN108" s="46"/>
      <c r="KO108" s="46"/>
      <c r="KP108" s="46"/>
      <c r="KQ108" s="46"/>
      <c r="KR108" s="46"/>
      <c r="KS108" s="46"/>
      <c r="KT108" s="46"/>
      <c r="KU108" s="46"/>
      <c r="KV108" s="46"/>
      <c r="KW108" s="46"/>
      <c r="KX108" s="46"/>
      <c r="KY108" s="46"/>
      <c r="KZ108" s="46"/>
      <c r="LA108" s="46"/>
      <c r="LB108" s="46"/>
      <c r="LC108" s="46"/>
      <c r="LD108" s="46"/>
      <c r="LE108" s="46"/>
      <c r="LF108" s="46"/>
      <c r="LG108" s="46"/>
      <c r="LH108" s="46"/>
      <c r="LI108" s="46"/>
      <c r="LJ108" s="46"/>
      <c r="LK108" s="46"/>
      <c r="LL108" s="46"/>
      <c r="LM108" s="46"/>
      <c r="LN108" s="46"/>
      <c r="LO108" s="46"/>
      <c r="LP108" s="46"/>
      <c r="LQ108" s="46"/>
      <c r="LR108" s="46"/>
      <c r="LS108" s="46"/>
      <c r="LT108" s="46"/>
      <c r="LU108" s="46"/>
      <c r="LV108" s="46"/>
      <c r="LW108" s="46"/>
      <c r="LX108" s="46"/>
      <c r="LY108" s="46"/>
      <c r="LZ108" s="46"/>
      <c r="MA108" s="46"/>
      <c r="MB108" s="46"/>
      <c r="MC108" s="46"/>
      <c r="MD108" s="46"/>
      <c r="ME108" s="46"/>
      <c r="MF108" s="46"/>
      <c r="MG108" s="46"/>
      <c r="MH108" s="46"/>
      <c r="MI108" s="46"/>
      <c r="MJ108" s="46"/>
      <c r="MK108" s="46"/>
      <c r="ML108" s="46"/>
      <c r="MM108" s="46"/>
      <c r="MN108" s="46"/>
      <c r="MO108" s="46"/>
      <c r="MP108" s="46"/>
      <c r="MQ108" s="46"/>
      <c r="MR108" s="46"/>
      <c r="MS108" s="46"/>
      <c r="MT108" s="46"/>
      <c r="MU108" s="46"/>
      <c r="MV108" s="46"/>
      <c r="MW108" s="46"/>
      <c r="MX108" s="46"/>
      <c r="MY108" s="46"/>
      <c r="MZ108" s="46"/>
      <c r="NA108" s="46"/>
      <c r="NB108" s="46"/>
      <c r="NC108" s="46"/>
      <c r="ND108" s="46"/>
      <c r="NE108" s="46"/>
      <c r="NF108" s="46"/>
      <c r="NG108" s="46"/>
      <c r="NH108" s="46"/>
      <c r="NI108" s="46"/>
      <c r="NJ108" s="46"/>
      <c r="NK108" s="46"/>
      <c r="NL108" s="46"/>
      <c r="NM108" s="46"/>
      <c r="NN108" s="46"/>
      <c r="NO108" s="46"/>
      <c r="NP108" s="46"/>
      <c r="NQ108" s="46"/>
      <c r="NR108" s="46"/>
      <c r="NS108" s="46"/>
      <c r="NT108" s="46"/>
      <c r="NU108" s="46"/>
      <c r="NV108" s="46"/>
      <c r="NW108" s="46"/>
      <c r="NX108" s="46"/>
      <c r="NY108" s="46"/>
      <c r="NZ108" s="46"/>
      <c r="OA108" s="46"/>
      <c r="OB108" s="46"/>
      <c r="OC108" s="46"/>
      <c r="OD108" s="46"/>
      <c r="OE108" s="46"/>
      <c r="OF108" s="46"/>
      <c r="OG108" s="46"/>
      <c r="OH108" s="46"/>
      <c r="OI108" s="46"/>
      <c r="OJ108" s="46"/>
      <c r="OK108" s="46"/>
      <c r="OL108" s="46"/>
      <c r="OM108" s="46"/>
      <c r="ON108" s="46"/>
      <c r="OO108" s="46"/>
      <c r="OP108" s="46"/>
      <c r="OQ108" s="46"/>
      <c r="OR108" s="46"/>
      <c r="OS108" s="46"/>
      <c r="OT108" s="46"/>
      <c r="OU108" s="46"/>
      <c r="OV108" s="46"/>
      <c r="OW108" s="46"/>
      <c r="OX108" s="46"/>
      <c r="OY108" s="46"/>
      <c r="OZ108" s="46"/>
      <c r="PA108" s="46"/>
      <c r="PB108" s="46"/>
      <c r="PC108" s="46"/>
      <c r="PD108" s="46"/>
      <c r="PE108" s="46"/>
      <c r="PF108" s="46"/>
      <c r="PG108" s="46"/>
      <c r="PH108" s="46"/>
      <c r="PI108" s="46"/>
      <c r="PJ108" s="46"/>
      <c r="PK108" s="46"/>
      <c r="PL108" s="46"/>
      <c r="PM108" s="46"/>
      <c r="PN108" s="46"/>
      <c r="PO108" s="46"/>
      <c r="PP108" s="46"/>
      <c r="PQ108" s="46"/>
      <c r="PR108" s="46"/>
      <c r="PS108" s="46"/>
      <c r="PT108" s="46"/>
    </row>
    <row r="109" spans="1:436" x14ac:dyDescent="0.2">
      <c r="A109" s="48" t="s">
        <v>10</v>
      </c>
      <c r="B109" s="49" t="s">
        <v>1</v>
      </c>
      <c r="C109" s="50">
        <v>99.3</v>
      </c>
      <c r="D109" s="50">
        <f>D108/C108*100</f>
        <v>116.72727272727272</v>
      </c>
      <c r="E109" s="50">
        <f t="shared" ref="E109" si="124">E108/D108*100</f>
        <v>81.931464174454831</v>
      </c>
      <c r="F109" s="50">
        <f>F108/E108*100</f>
        <v>97.338403041825089</v>
      </c>
      <c r="G109" s="50">
        <f>G108/F108*100</f>
        <v>78.90625</v>
      </c>
      <c r="H109" s="50">
        <f>H108/G108*100</f>
        <v>103.96039603960396</v>
      </c>
      <c r="I109" s="50">
        <f>H108/G108*100</f>
        <v>103.96039603960396</v>
      </c>
      <c r="J109" s="50">
        <f>H108/G108*100</f>
        <v>103.96039603960396</v>
      </c>
      <c r="K109" s="50">
        <f>K108/H108*100</f>
        <v>100.4</v>
      </c>
      <c r="L109" s="50">
        <f>L108/H108*100</f>
        <v>100.8</v>
      </c>
      <c r="M109" s="50">
        <f>M108/K108*100</f>
        <v>100.49999999999999</v>
      </c>
      <c r="N109" s="50">
        <f>N108/L108*100</f>
        <v>100.70000000000002</v>
      </c>
      <c r="O109" s="50">
        <f t="shared" ref="O109:P109" si="125">O108/M108*100</f>
        <v>100.6</v>
      </c>
      <c r="P109" s="50">
        <f t="shared" si="125"/>
        <v>101</v>
      </c>
    </row>
    <row r="110" spans="1:436" s="2" customFormat="1" ht="27" x14ac:dyDescent="0.2">
      <c r="A110" s="77" t="s">
        <v>21</v>
      </c>
      <c r="B110" s="49" t="s">
        <v>51</v>
      </c>
      <c r="C110" s="73">
        <f>C112+C116</f>
        <v>605</v>
      </c>
      <c r="D110" s="73">
        <f t="shared" ref="D110:P110" si="126">D112+D116</f>
        <v>609</v>
      </c>
      <c r="E110" s="73">
        <f>E112+E116</f>
        <v>550</v>
      </c>
      <c r="F110" s="73">
        <f t="shared" si="126"/>
        <v>549</v>
      </c>
      <c r="G110" s="73">
        <f t="shared" si="126"/>
        <v>671</v>
      </c>
      <c r="H110" s="73">
        <f t="shared" si="126"/>
        <v>745</v>
      </c>
      <c r="I110" s="73">
        <f>H112+H116</f>
        <v>745</v>
      </c>
      <c r="J110" s="73">
        <f>H112+H116</f>
        <v>745</v>
      </c>
      <c r="K110" s="73">
        <f t="shared" si="126"/>
        <v>747.98000000000013</v>
      </c>
      <c r="L110" s="73">
        <f t="shared" si="126"/>
        <v>750.96</v>
      </c>
      <c r="M110" s="73">
        <f t="shared" si="126"/>
        <v>751.71989999999994</v>
      </c>
      <c r="N110" s="73">
        <f t="shared" si="126"/>
        <v>756.21672000000001</v>
      </c>
      <c r="O110" s="73">
        <f t="shared" si="126"/>
        <v>756.2302193999999</v>
      </c>
      <c r="P110" s="73">
        <f t="shared" si="126"/>
        <v>763.7788872000001</v>
      </c>
      <c r="Q110" s="46"/>
      <c r="R110" s="46"/>
      <c r="S110" s="46"/>
      <c r="T110" s="46"/>
      <c r="U110" s="46"/>
      <c r="V110" s="46"/>
      <c r="W110" s="46"/>
      <c r="X110" s="46"/>
      <c r="Y110" s="46"/>
      <c r="Z110" s="46"/>
      <c r="AA110" s="46"/>
      <c r="AB110" s="46"/>
      <c r="AC110" s="46"/>
      <c r="AD110" s="46"/>
      <c r="AE110" s="46"/>
      <c r="AF110" s="46"/>
      <c r="AG110" s="46"/>
      <c r="AH110" s="46"/>
      <c r="AI110" s="46"/>
      <c r="AJ110" s="46"/>
      <c r="AK110" s="46"/>
      <c r="AL110" s="46"/>
      <c r="AM110" s="46"/>
      <c r="AN110" s="46"/>
      <c r="AO110" s="46"/>
      <c r="AP110" s="46"/>
      <c r="AQ110" s="46"/>
      <c r="AR110" s="46"/>
      <c r="AS110" s="46"/>
      <c r="AT110" s="46"/>
      <c r="AU110" s="46"/>
      <c r="AV110" s="46"/>
      <c r="AW110" s="46"/>
      <c r="AX110" s="46"/>
      <c r="AY110" s="46"/>
      <c r="AZ110" s="46"/>
      <c r="BA110" s="46"/>
      <c r="BB110" s="46"/>
      <c r="BC110" s="46"/>
      <c r="BD110" s="46"/>
      <c r="BE110" s="46"/>
      <c r="BF110" s="46"/>
      <c r="BG110" s="46"/>
      <c r="BH110" s="46"/>
      <c r="BI110" s="46"/>
      <c r="BJ110" s="46"/>
      <c r="BK110" s="46"/>
      <c r="BL110" s="46"/>
      <c r="BM110" s="46"/>
      <c r="BN110" s="46"/>
      <c r="BO110" s="46"/>
      <c r="BP110" s="46"/>
      <c r="BQ110" s="46"/>
      <c r="BR110" s="46"/>
      <c r="BS110" s="46"/>
      <c r="BT110" s="46"/>
      <c r="BU110" s="46"/>
      <c r="BV110" s="46"/>
      <c r="BW110" s="46"/>
      <c r="BX110" s="46"/>
      <c r="BY110" s="46"/>
      <c r="BZ110" s="46"/>
      <c r="CA110" s="46"/>
      <c r="CB110" s="46"/>
      <c r="CC110" s="46"/>
      <c r="CD110" s="46"/>
      <c r="CE110" s="46"/>
      <c r="CF110" s="46"/>
      <c r="CG110" s="46"/>
      <c r="CH110" s="46"/>
      <c r="CI110" s="46"/>
      <c r="CJ110" s="46"/>
      <c r="CK110" s="46"/>
      <c r="CL110" s="46"/>
      <c r="CM110" s="46"/>
      <c r="CN110" s="46"/>
      <c r="CO110" s="46"/>
      <c r="CP110" s="46"/>
      <c r="CQ110" s="46"/>
      <c r="CR110" s="46"/>
      <c r="CS110" s="46"/>
      <c r="CT110" s="46"/>
      <c r="CU110" s="46"/>
      <c r="CV110" s="46"/>
      <c r="CW110" s="46"/>
      <c r="CX110" s="46"/>
      <c r="CY110" s="46"/>
      <c r="CZ110" s="46"/>
      <c r="DA110" s="46"/>
      <c r="DB110" s="46"/>
      <c r="DC110" s="46"/>
      <c r="DD110" s="46"/>
      <c r="DE110" s="46"/>
      <c r="DF110" s="46"/>
      <c r="DG110" s="46"/>
      <c r="DH110" s="46"/>
      <c r="DI110" s="46"/>
      <c r="DJ110" s="46"/>
      <c r="DK110" s="46"/>
      <c r="DL110" s="46"/>
      <c r="DM110" s="46"/>
      <c r="DN110" s="46"/>
      <c r="DO110" s="46"/>
      <c r="DP110" s="46"/>
      <c r="DQ110" s="46"/>
      <c r="DR110" s="46"/>
      <c r="DS110" s="46"/>
      <c r="DT110" s="46"/>
      <c r="DU110" s="46"/>
      <c r="DV110" s="46"/>
      <c r="DW110" s="46"/>
      <c r="DX110" s="46"/>
      <c r="DY110" s="46"/>
      <c r="DZ110" s="46"/>
      <c r="EA110" s="46"/>
      <c r="EB110" s="46"/>
      <c r="EC110" s="46"/>
      <c r="ED110" s="46"/>
      <c r="EE110" s="46"/>
      <c r="EF110" s="46"/>
      <c r="EG110" s="46"/>
      <c r="EH110" s="46"/>
      <c r="EI110" s="46"/>
      <c r="EJ110" s="46"/>
      <c r="EK110" s="46"/>
      <c r="EL110" s="46"/>
      <c r="EM110" s="46"/>
      <c r="EN110" s="46"/>
      <c r="EO110" s="46"/>
      <c r="EP110" s="46"/>
      <c r="EQ110" s="46"/>
      <c r="ER110" s="46"/>
      <c r="ES110" s="46"/>
      <c r="ET110" s="46"/>
      <c r="EU110" s="46"/>
      <c r="EV110" s="46"/>
      <c r="EW110" s="46"/>
      <c r="EX110" s="46"/>
      <c r="EY110" s="46"/>
      <c r="EZ110" s="46"/>
      <c r="FA110" s="46"/>
      <c r="FB110" s="46"/>
      <c r="FC110" s="46"/>
      <c r="FD110" s="46"/>
      <c r="FE110" s="46"/>
      <c r="FF110" s="46"/>
      <c r="FG110" s="46"/>
      <c r="FH110" s="46"/>
      <c r="FI110" s="46"/>
      <c r="FJ110" s="46"/>
      <c r="FK110" s="46"/>
      <c r="FL110" s="46"/>
      <c r="FM110" s="46"/>
      <c r="FN110" s="46"/>
      <c r="FO110" s="46"/>
      <c r="FP110" s="46"/>
      <c r="FQ110" s="46"/>
      <c r="FR110" s="46"/>
      <c r="FS110" s="46"/>
      <c r="FT110" s="46"/>
      <c r="FU110" s="46"/>
      <c r="FV110" s="46"/>
      <c r="FW110" s="46"/>
      <c r="FX110" s="46"/>
      <c r="FY110" s="46"/>
      <c r="FZ110" s="46"/>
      <c r="GA110" s="46"/>
      <c r="GB110" s="46"/>
      <c r="GC110" s="46"/>
      <c r="GD110" s="46"/>
      <c r="GE110" s="46"/>
      <c r="GF110" s="46"/>
      <c r="GG110" s="46"/>
      <c r="GH110" s="46"/>
      <c r="GI110" s="46"/>
      <c r="GJ110" s="46"/>
      <c r="GK110" s="46"/>
      <c r="GL110" s="46"/>
      <c r="GM110" s="46"/>
      <c r="GN110" s="46"/>
      <c r="GO110" s="46"/>
      <c r="GP110" s="46"/>
      <c r="GQ110" s="46"/>
      <c r="GR110" s="46"/>
      <c r="GS110" s="46"/>
      <c r="GT110" s="46"/>
      <c r="GU110" s="46"/>
      <c r="GV110" s="46"/>
      <c r="GW110" s="46"/>
      <c r="GX110" s="46"/>
      <c r="GY110" s="46"/>
      <c r="GZ110" s="46"/>
      <c r="HA110" s="46"/>
      <c r="HB110" s="46"/>
      <c r="HC110" s="46"/>
      <c r="HD110" s="46"/>
      <c r="HE110" s="46"/>
      <c r="HF110" s="46"/>
      <c r="HG110" s="46"/>
      <c r="HH110" s="46"/>
      <c r="HI110" s="46"/>
      <c r="HJ110" s="46"/>
      <c r="HK110" s="46"/>
      <c r="HL110" s="46"/>
      <c r="HM110" s="46"/>
      <c r="HN110" s="46"/>
      <c r="HO110" s="46"/>
      <c r="HP110" s="46"/>
      <c r="HQ110" s="46"/>
      <c r="HR110" s="46"/>
      <c r="HS110" s="46"/>
      <c r="HT110" s="46"/>
      <c r="HU110" s="46"/>
      <c r="HV110" s="46"/>
      <c r="HW110" s="46"/>
      <c r="HX110" s="46"/>
      <c r="HY110" s="46"/>
      <c r="HZ110" s="46"/>
      <c r="IA110" s="46"/>
      <c r="IB110" s="46"/>
      <c r="IC110" s="46"/>
      <c r="ID110" s="46"/>
      <c r="IE110" s="46"/>
      <c r="IF110" s="46"/>
      <c r="IG110" s="46"/>
      <c r="IH110" s="46"/>
      <c r="II110" s="46"/>
      <c r="IJ110" s="46"/>
      <c r="IK110" s="46"/>
      <c r="IL110" s="46"/>
      <c r="IM110" s="46"/>
      <c r="IN110" s="46"/>
      <c r="IO110" s="46"/>
      <c r="IP110" s="46"/>
      <c r="IQ110" s="46"/>
      <c r="IR110" s="46"/>
      <c r="IS110" s="46"/>
      <c r="IT110" s="46"/>
      <c r="IU110" s="46"/>
      <c r="IV110" s="46"/>
      <c r="IW110" s="46"/>
      <c r="IX110" s="46"/>
      <c r="IY110" s="46"/>
      <c r="IZ110" s="46"/>
      <c r="JA110" s="46"/>
      <c r="JB110" s="46"/>
      <c r="JC110" s="46"/>
      <c r="JD110" s="46"/>
      <c r="JE110" s="46"/>
      <c r="JF110" s="46"/>
      <c r="JG110" s="46"/>
      <c r="JH110" s="46"/>
      <c r="JI110" s="46"/>
      <c r="JJ110" s="46"/>
      <c r="JK110" s="46"/>
      <c r="JL110" s="46"/>
      <c r="JM110" s="46"/>
      <c r="JN110" s="46"/>
      <c r="JO110" s="46"/>
      <c r="JP110" s="46"/>
      <c r="JQ110" s="46"/>
      <c r="JR110" s="46"/>
      <c r="JS110" s="46"/>
      <c r="JT110" s="46"/>
      <c r="JU110" s="46"/>
      <c r="JV110" s="46"/>
      <c r="JW110" s="46"/>
      <c r="JX110" s="46"/>
      <c r="JY110" s="46"/>
      <c r="JZ110" s="46"/>
      <c r="KA110" s="46"/>
      <c r="KB110" s="46"/>
      <c r="KC110" s="46"/>
      <c r="KD110" s="46"/>
      <c r="KE110" s="46"/>
      <c r="KF110" s="46"/>
      <c r="KG110" s="46"/>
      <c r="KH110" s="46"/>
      <c r="KI110" s="46"/>
      <c r="KJ110" s="46"/>
      <c r="KK110" s="46"/>
      <c r="KL110" s="46"/>
      <c r="KM110" s="46"/>
      <c r="KN110" s="46"/>
      <c r="KO110" s="46"/>
      <c r="KP110" s="46"/>
      <c r="KQ110" s="46"/>
      <c r="KR110" s="46"/>
      <c r="KS110" s="46"/>
      <c r="KT110" s="46"/>
      <c r="KU110" s="46"/>
      <c r="KV110" s="46"/>
      <c r="KW110" s="46"/>
      <c r="KX110" s="46"/>
      <c r="KY110" s="46"/>
      <c r="KZ110" s="46"/>
      <c r="LA110" s="46"/>
      <c r="LB110" s="46"/>
      <c r="LC110" s="46"/>
      <c r="LD110" s="46"/>
      <c r="LE110" s="46"/>
      <c r="LF110" s="46"/>
      <c r="LG110" s="46"/>
      <c r="LH110" s="46"/>
      <c r="LI110" s="46"/>
      <c r="LJ110" s="46"/>
      <c r="LK110" s="46"/>
      <c r="LL110" s="46"/>
      <c r="LM110" s="46"/>
      <c r="LN110" s="46"/>
      <c r="LO110" s="46"/>
      <c r="LP110" s="46"/>
      <c r="LQ110" s="46"/>
      <c r="LR110" s="46"/>
      <c r="LS110" s="46"/>
      <c r="LT110" s="46"/>
      <c r="LU110" s="46"/>
      <c r="LV110" s="46"/>
      <c r="LW110" s="46"/>
      <c r="LX110" s="46"/>
      <c r="LY110" s="46"/>
      <c r="LZ110" s="46"/>
      <c r="MA110" s="46"/>
      <c r="MB110" s="46"/>
      <c r="MC110" s="46"/>
      <c r="MD110" s="46"/>
      <c r="ME110" s="46"/>
      <c r="MF110" s="46"/>
      <c r="MG110" s="46"/>
      <c r="MH110" s="46"/>
      <c r="MI110" s="46"/>
      <c r="MJ110" s="46"/>
      <c r="MK110" s="46"/>
      <c r="ML110" s="46"/>
      <c r="MM110" s="46"/>
      <c r="MN110" s="46"/>
      <c r="MO110" s="46"/>
      <c r="MP110" s="46"/>
      <c r="MQ110" s="46"/>
      <c r="MR110" s="46"/>
      <c r="MS110" s="46"/>
      <c r="MT110" s="46"/>
      <c r="MU110" s="46"/>
      <c r="MV110" s="46"/>
      <c r="MW110" s="46"/>
      <c r="MX110" s="46"/>
      <c r="MY110" s="46"/>
      <c r="MZ110" s="46"/>
      <c r="NA110" s="46"/>
      <c r="NB110" s="46"/>
      <c r="NC110" s="46"/>
      <c r="ND110" s="46"/>
      <c r="NE110" s="46"/>
      <c r="NF110" s="46"/>
      <c r="NG110" s="46"/>
      <c r="NH110" s="46"/>
      <c r="NI110" s="46"/>
      <c r="NJ110" s="46"/>
      <c r="NK110" s="46"/>
      <c r="NL110" s="46"/>
      <c r="NM110" s="46"/>
      <c r="NN110" s="46"/>
      <c r="NO110" s="46"/>
      <c r="NP110" s="46"/>
      <c r="NQ110" s="46"/>
      <c r="NR110" s="46"/>
      <c r="NS110" s="46"/>
      <c r="NT110" s="46"/>
      <c r="NU110" s="46"/>
      <c r="NV110" s="46"/>
      <c r="NW110" s="46"/>
      <c r="NX110" s="46"/>
      <c r="NY110" s="46"/>
      <c r="NZ110" s="46"/>
      <c r="OA110" s="46"/>
      <c r="OB110" s="46"/>
      <c r="OC110" s="46"/>
      <c r="OD110" s="46"/>
      <c r="OE110" s="46"/>
      <c r="OF110" s="46"/>
      <c r="OG110" s="46"/>
      <c r="OH110" s="46"/>
      <c r="OI110" s="46"/>
      <c r="OJ110" s="46"/>
      <c r="OK110" s="46"/>
      <c r="OL110" s="46"/>
      <c r="OM110" s="46"/>
      <c r="ON110" s="46"/>
      <c r="OO110" s="46"/>
      <c r="OP110" s="46"/>
      <c r="OQ110" s="46"/>
      <c r="OR110" s="46"/>
      <c r="OS110" s="46"/>
      <c r="OT110" s="46"/>
      <c r="OU110" s="46"/>
      <c r="OV110" s="46"/>
      <c r="OW110" s="46"/>
      <c r="OX110" s="46"/>
      <c r="OY110" s="46"/>
      <c r="OZ110" s="46"/>
      <c r="PA110" s="46"/>
      <c r="PB110" s="46"/>
      <c r="PC110" s="46"/>
      <c r="PD110" s="46"/>
      <c r="PE110" s="46"/>
      <c r="PF110" s="46"/>
      <c r="PG110" s="46"/>
      <c r="PH110" s="46"/>
      <c r="PI110" s="46"/>
      <c r="PJ110" s="46"/>
      <c r="PK110" s="46"/>
      <c r="PL110" s="46"/>
      <c r="PM110" s="46"/>
      <c r="PN110" s="46"/>
      <c r="PO110" s="46"/>
      <c r="PP110" s="46"/>
      <c r="PQ110" s="46"/>
      <c r="PR110" s="46"/>
      <c r="PS110" s="46"/>
      <c r="PT110" s="46"/>
    </row>
    <row r="111" spans="1:436" x14ac:dyDescent="0.2">
      <c r="A111" s="48" t="s">
        <v>10</v>
      </c>
      <c r="B111" s="49" t="s">
        <v>1</v>
      </c>
      <c r="C111" s="50">
        <v>102.4</v>
      </c>
      <c r="D111" s="50">
        <f>D110/C110*100</f>
        <v>100.6611570247934</v>
      </c>
      <c r="E111" s="50">
        <f t="shared" ref="E111" si="127">E110/D110*100</f>
        <v>90.311986863710999</v>
      </c>
      <c r="F111" s="50">
        <f>F110/E110*100</f>
        <v>99.818181818181813</v>
      </c>
      <c r="G111" s="50">
        <f>G110/F110*100</f>
        <v>122.22222222222223</v>
      </c>
      <c r="H111" s="50">
        <f>H110/G110*100</f>
        <v>111.02831594634874</v>
      </c>
      <c r="I111" s="50">
        <f>H110/G110*100</f>
        <v>111.02831594634874</v>
      </c>
      <c r="J111" s="50">
        <f>H110/G110*100</f>
        <v>111.02831594634874</v>
      </c>
      <c r="K111" s="50">
        <f>K110/H110*100</f>
        <v>100.40000000000002</v>
      </c>
      <c r="L111" s="50">
        <f>L110/H110*100</f>
        <v>100.8</v>
      </c>
      <c r="M111" s="50">
        <f>M110/K110*100</f>
        <v>100.49999999999997</v>
      </c>
      <c r="N111" s="50">
        <f>N110/L110*100</f>
        <v>100.69999999999999</v>
      </c>
      <c r="O111" s="50">
        <f t="shared" ref="O111:P111" si="128">O110/M110*100</f>
        <v>100.6</v>
      </c>
      <c r="P111" s="50">
        <f t="shared" si="128"/>
        <v>101</v>
      </c>
    </row>
    <row r="112" spans="1:436" s="2" customFormat="1" ht="38.25" x14ac:dyDescent="0.2">
      <c r="A112" s="74" t="s">
        <v>49</v>
      </c>
      <c r="B112" s="49" t="s">
        <v>51</v>
      </c>
      <c r="C112" s="73">
        <f>C114+C115</f>
        <v>560</v>
      </c>
      <c r="D112" s="73">
        <f t="shared" ref="D112" si="129">D114+D115</f>
        <v>549</v>
      </c>
      <c r="E112" s="73">
        <f>E114+E115</f>
        <v>485</v>
      </c>
      <c r="F112" s="73">
        <f>F114+F115</f>
        <v>490</v>
      </c>
      <c r="G112" s="73">
        <f t="shared" ref="G112:P112" si="130">G114+G115</f>
        <v>610</v>
      </c>
      <c r="H112" s="73">
        <f t="shared" si="130"/>
        <v>684</v>
      </c>
      <c r="I112" s="73">
        <f>H114+H115</f>
        <v>684</v>
      </c>
      <c r="J112" s="73">
        <f>H114+H115</f>
        <v>684</v>
      </c>
      <c r="K112" s="73">
        <f t="shared" si="130"/>
        <v>686.7360000000001</v>
      </c>
      <c r="L112" s="73">
        <f t="shared" si="130"/>
        <v>689.47199999999998</v>
      </c>
      <c r="M112" s="73">
        <f t="shared" si="130"/>
        <v>690.16967999999997</v>
      </c>
      <c r="N112" s="73">
        <f t="shared" si="130"/>
        <v>694.29830400000003</v>
      </c>
      <c r="O112" s="73">
        <f t="shared" si="130"/>
        <v>694.31069807999995</v>
      </c>
      <c r="P112" s="73">
        <f t="shared" si="130"/>
        <v>701.24128704000009</v>
      </c>
      <c r="Q112" s="46"/>
      <c r="R112" s="46"/>
      <c r="S112" s="46"/>
      <c r="T112" s="46"/>
      <c r="U112" s="46"/>
      <c r="V112" s="46"/>
      <c r="W112" s="46"/>
      <c r="X112" s="46"/>
      <c r="Y112" s="46"/>
      <c r="Z112" s="46"/>
      <c r="AA112" s="46"/>
      <c r="AB112" s="46"/>
      <c r="AC112" s="46"/>
      <c r="AD112" s="46"/>
      <c r="AE112" s="46"/>
      <c r="AF112" s="46"/>
      <c r="AG112" s="46"/>
      <c r="AH112" s="46"/>
      <c r="AI112" s="46"/>
      <c r="AJ112" s="46"/>
      <c r="AK112" s="46"/>
      <c r="AL112" s="46"/>
      <c r="AM112" s="46"/>
      <c r="AN112" s="46"/>
      <c r="AO112" s="46"/>
      <c r="AP112" s="46"/>
      <c r="AQ112" s="46"/>
      <c r="AR112" s="46"/>
      <c r="AS112" s="46"/>
      <c r="AT112" s="46"/>
      <c r="AU112" s="46"/>
      <c r="AV112" s="46"/>
      <c r="AW112" s="46"/>
      <c r="AX112" s="46"/>
      <c r="AY112" s="46"/>
      <c r="AZ112" s="46"/>
      <c r="BA112" s="46"/>
      <c r="BB112" s="46"/>
      <c r="BC112" s="46"/>
      <c r="BD112" s="46"/>
      <c r="BE112" s="46"/>
      <c r="BF112" s="46"/>
      <c r="BG112" s="46"/>
      <c r="BH112" s="46"/>
      <c r="BI112" s="46"/>
      <c r="BJ112" s="46"/>
      <c r="BK112" s="46"/>
      <c r="BL112" s="46"/>
      <c r="BM112" s="46"/>
      <c r="BN112" s="46"/>
      <c r="BO112" s="46"/>
      <c r="BP112" s="46"/>
      <c r="BQ112" s="46"/>
      <c r="BR112" s="46"/>
      <c r="BS112" s="46"/>
      <c r="BT112" s="46"/>
      <c r="BU112" s="46"/>
      <c r="BV112" s="46"/>
      <c r="BW112" s="46"/>
      <c r="BX112" s="46"/>
      <c r="BY112" s="46"/>
      <c r="BZ112" s="46"/>
      <c r="CA112" s="46"/>
      <c r="CB112" s="46"/>
      <c r="CC112" s="46"/>
      <c r="CD112" s="46"/>
      <c r="CE112" s="46"/>
      <c r="CF112" s="46"/>
      <c r="CG112" s="46"/>
      <c r="CH112" s="46"/>
      <c r="CI112" s="46"/>
      <c r="CJ112" s="46"/>
      <c r="CK112" s="46"/>
      <c r="CL112" s="46"/>
      <c r="CM112" s="46"/>
      <c r="CN112" s="46"/>
      <c r="CO112" s="46"/>
      <c r="CP112" s="46"/>
      <c r="CQ112" s="46"/>
      <c r="CR112" s="46"/>
      <c r="CS112" s="46"/>
      <c r="CT112" s="46"/>
      <c r="CU112" s="46"/>
      <c r="CV112" s="46"/>
      <c r="CW112" s="46"/>
      <c r="CX112" s="46"/>
      <c r="CY112" s="46"/>
      <c r="CZ112" s="46"/>
      <c r="DA112" s="46"/>
      <c r="DB112" s="46"/>
      <c r="DC112" s="46"/>
      <c r="DD112" s="46"/>
      <c r="DE112" s="46"/>
      <c r="DF112" s="46"/>
      <c r="DG112" s="46"/>
      <c r="DH112" s="46"/>
      <c r="DI112" s="46"/>
      <c r="DJ112" s="46"/>
      <c r="DK112" s="46"/>
      <c r="DL112" s="46"/>
      <c r="DM112" s="46"/>
      <c r="DN112" s="46"/>
      <c r="DO112" s="46"/>
      <c r="DP112" s="46"/>
      <c r="DQ112" s="46"/>
      <c r="DR112" s="46"/>
      <c r="DS112" s="46"/>
      <c r="DT112" s="46"/>
      <c r="DU112" s="46"/>
      <c r="DV112" s="46"/>
      <c r="DW112" s="46"/>
      <c r="DX112" s="46"/>
      <c r="DY112" s="46"/>
      <c r="DZ112" s="46"/>
      <c r="EA112" s="46"/>
      <c r="EB112" s="46"/>
      <c r="EC112" s="46"/>
      <c r="ED112" s="46"/>
      <c r="EE112" s="46"/>
      <c r="EF112" s="46"/>
      <c r="EG112" s="46"/>
      <c r="EH112" s="46"/>
      <c r="EI112" s="46"/>
      <c r="EJ112" s="46"/>
      <c r="EK112" s="46"/>
      <c r="EL112" s="46"/>
      <c r="EM112" s="46"/>
      <c r="EN112" s="46"/>
      <c r="EO112" s="46"/>
      <c r="EP112" s="46"/>
      <c r="EQ112" s="46"/>
      <c r="ER112" s="46"/>
      <c r="ES112" s="46"/>
      <c r="ET112" s="46"/>
      <c r="EU112" s="46"/>
      <c r="EV112" s="46"/>
      <c r="EW112" s="46"/>
      <c r="EX112" s="46"/>
      <c r="EY112" s="46"/>
      <c r="EZ112" s="46"/>
      <c r="FA112" s="46"/>
      <c r="FB112" s="46"/>
      <c r="FC112" s="46"/>
      <c r="FD112" s="46"/>
      <c r="FE112" s="46"/>
      <c r="FF112" s="46"/>
      <c r="FG112" s="46"/>
      <c r="FH112" s="46"/>
      <c r="FI112" s="46"/>
      <c r="FJ112" s="46"/>
      <c r="FK112" s="46"/>
      <c r="FL112" s="46"/>
      <c r="FM112" s="46"/>
      <c r="FN112" s="46"/>
      <c r="FO112" s="46"/>
      <c r="FP112" s="46"/>
      <c r="FQ112" s="46"/>
      <c r="FR112" s="46"/>
      <c r="FS112" s="46"/>
      <c r="FT112" s="46"/>
      <c r="FU112" s="46"/>
      <c r="FV112" s="46"/>
      <c r="FW112" s="46"/>
      <c r="FX112" s="46"/>
      <c r="FY112" s="46"/>
      <c r="FZ112" s="46"/>
      <c r="GA112" s="46"/>
      <c r="GB112" s="46"/>
      <c r="GC112" s="46"/>
      <c r="GD112" s="46"/>
      <c r="GE112" s="46"/>
      <c r="GF112" s="46"/>
      <c r="GG112" s="46"/>
      <c r="GH112" s="46"/>
      <c r="GI112" s="46"/>
      <c r="GJ112" s="46"/>
      <c r="GK112" s="46"/>
      <c r="GL112" s="46"/>
      <c r="GM112" s="46"/>
      <c r="GN112" s="46"/>
      <c r="GO112" s="46"/>
      <c r="GP112" s="46"/>
      <c r="GQ112" s="46"/>
      <c r="GR112" s="46"/>
      <c r="GS112" s="46"/>
      <c r="GT112" s="46"/>
      <c r="GU112" s="46"/>
      <c r="GV112" s="46"/>
      <c r="GW112" s="46"/>
      <c r="GX112" s="46"/>
      <c r="GY112" s="46"/>
      <c r="GZ112" s="46"/>
      <c r="HA112" s="46"/>
      <c r="HB112" s="46"/>
      <c r="HC112" s="46"/>
      <c r="HD112" s="46"/>
      <c r="HE112" s="46"/>
      <c r="HF112" s="46"/>
      <c r="HG112" s="46"/>
      <c r="HH112" s="46"/>
      <c r="HI112" s="46"/>
      <c r="HJ112" s="46"/>
      <c r="HK112" s="46"/>
      <c r="HL112" s="46"/>
      <c r="HM112" s="46"/>
      <c r="HN112" s="46"/>
      <c r="HO112" s="46"/>
      <c r="HP112" s="46"/>
      <c r="HQ112" s="46"/>
      <c r="HR112" s="46"/>
      <c r="HS112" s="46"/>
      <c r="HT112" s="46"/>
      <c r="HU112" s="46"/>
      <c r="HV112" s="46"/>
      <c r="HW112" s="46"/>
      <c r="HX112" s="46"/>
      <c r="HY112" s="46"/>
      <c r="HZ112" s="46"/>
      <c r="IA112" s="46"/>
      <c r="IB112" s="46"/>
      <c r="IC112" s="46"/>
      <c r="ID112" s="46"/>
      <c r="IE112" s="46"/>
      <c r="IF112" s="46"/>
      <c r="IG112" s="46"/>
      <c r="IH112" s="46"/>
      <c r="II112" s="46"/>
      <c r="IJ112" s="46"/>
      <c r="IK112" s="46"/>
      <c r="IL112" s="46"/>
      <c r="IM112" s="46"/>
      <c r="IN112" s="46"/>
      <c r="IO112" s="46"/>
      <c r="IP112" s="46"/>
      <c r="IQ112" s="46"/>
      <c r="IR112" s="46"/>
      <c r="IS112" s="46"/>
      <c r="IT112" s="46"/>
      <c r="IU112" s="46"/>
      <c r="IV112" s="46"/>
      <c r="IW112" s="46"/>
      <c r="IX112" s="46"/>
      <c r="IY112" s="46"/>
      <c r="IZ112" s="46"/>
      <c r="JA112" s="46"/>
      <c r="JB112" s="46"/>
      <c r="JC112" s="46"/>
      <c r="JD112" s="46"/>
      <c r="JE112" s="46"/>
      <c r="JF112" s="46"/>
      <c r="JG112" s="46"/>
      <c r="JH112" s="46"/>
      <c r="JI112" s="46"/>
      <c r="JJ112" s="46"/>
      <c r="JK112" s="46"/>
      <c r="JL112" s="46"/>
      <c r="JM112" s="46"/>
      <c r="JN112" s="46"/>
      <c r="JO112" s="46"/>
      <c r="JP112" s="46"/>
      <c r="JQ112" s="46"/>
      <c r="JR112" s="46"/>
      <c r="JS112" s="46"/>
      <c r="JT112" s="46"/>
      <c r="JU112" s="46"/>
      <c r="JV112" s="46"/>
      <c r="JW112" s="46"/>
      <c r="JX112" s="46"/>
      <c r="JY112" s="46"/>
      <c r="JZ112" s="46"/>
      <c r="KA112" s="46"/>
      <c r="KB112" s="46"/>
      <c r="KC112" s="46"/>
      <c r="KD112" s="46"/>
      <c r="KE112" s="46"/>
      <c r="KF112" s="46"/>
      <c r="KG112" s="46"/>
      <c r="KH112" s="46"/>
      <c r="KI112" s="46"/>
      <c r="KJ112" s="46"/>
      <c r="KK112" s="46"/>
      <c r="KL112" s="46"/>
      <c r="KM112" s="46"/>
      <c r="KN112" s="46"/>
      <c r="KO112" s="46"/>
      <c r="KP112" s="46"/>
      <c r="KQ112" s="46"/>
      <c r="KR112" s="46"/>
      <c r="KS112" s="46"/>
      <c r="KT112" s="46"/>
      <c r="KU112" s="46"/>
      <c r="KV112" s="46"/>
      <c r="KW112" s="46"/>
      <c r="KX112" s="46"/>
      <c r="KY112" s="46"/>
      <c r="KZ112" s="46"/>
      <c r="LA112" s="46"/>
      <c r="LB112" s="46"/>
      <c r="LC112" s="46"/>
      <c r="LD112" s="46"/>
      <c r="LE112" s="46"/>
      <c r="LF112" s="46"/>
      <c r="LG112" s="46"/>
      <c r="LH112" s="46"/>
      <c r="LI112" s="46"/>
      <c r="LJ112" s="46"/>
      <c r="LK112" s="46"/>
      <c r="LL112" s="46"/>
      <c r="LM112" s="46"/>
      <c r="LN112" s="46"/>
      <c r="LO112" s="46"/>
      <c r="LP112" s="46"/>
      <c r="LQ112" s="46"/>
      <c r="LR112" s="46"/>
      <c r="LS112" s="46"/>
      <c r="LT112" s="46"/>
      <c r="LU112" s="46"/>
      <c r="LV112" s="46"/>
      <c r="LW112" s="46"/>
      <c r="LX112" s="46"/>
      <c r="LY112" s="46"/>
      <c r="LZ112" s="46"/>
      <c r="MA112" s="46"/>
      <c r="MB112" s="46"/>
      <c r="MC112" s="46"/>
      <c r="MD112" s="46"/>
      <c r="ME112" s="46"/>
      <c r="MF112" s="46"/>
      <c r="MG112" s="46"/>
      <c r="MH112" s="46"/>
      <c r="MI112" s="46"/>
      <c r="MJ112" s="46"/>
      <c r="MK112" s="46"/>
      <c r="ML112" s="46"/>
      <c r="MM112" s="46"/>
      <c r="MN112" s="46"/>
      <c r="MO112" s="46"/>
      <c r="MP112" s="46"/>
      <c r="MQ112" s="46"/>
      <c r="MR112" s="46"/>
      <c r="MS112" s="46"/>
      <c r="MT112" s="46"/>
      <c r="MU112" s="46"/>
      <c r="MV112" s="46"/>
      <c r="MW112" s="46"/>
      <c r="MX112" s="46"/>
      <c r="MY112" s="46"/>
      <c r="MZ112" s="46"/>
      <c r="NA112" s="46"/>
      <c r="NB112" s="46"/>
      <c r="NC112" s="46"/>
      <c r="ND112" s="46"/>
      <c r="NE112" s="46"/>
      <c r="NF112" s="46"/>
      <c r="NG112" s="46"/>
      <c r="NH112" s="46"/>
      <c r="NI112" s="46"/>
      <c r="NJ112" s="46"/>
      <c r="NK112" s="46"/>
      <c r="NL112" s="46"/>
      <c r="NM112" s="46"/>
      <c r="NN112" s="46"/>
      <c r="NO112" s="46"/>
      <c r="NP112" s="46"/>
      <c r="NQ112" s="46"/>
      <c r="NR112" s="46"/>
      <c r="NS112" s="46"/>
      <c r="NT112" s="46"/>
      <c r="NU112" s="46"/>
      <c r="NV112" s="46"/>
      <c r="NW112" s="46"/>
      <c r="NX112" s="46"/>
      <c r="NY112" s="46"/>
      <c r="NZ112" s="46"/>
      <c r="OA112" s="46"/>
      <c r="OB112" s="46"/>
      <c r="OC112" s="46"/>
      <c r="OD112" s="46"/>
      <c r="OE112" s="46"/>
      <c r="OF112" s="46"/>
      <c r="OG112" s="46"/>
      <c r="OH112" s="46"/>
      <c r="OI112" s="46"/>
      <c r="OJ112" s="46"/>
      <c r="OK112" s="46"/>
      <c r="OL112" s="46"/>
      <c r="OM112" s="46"/>
      <c r="ON112" s="46"/>
      <c r="OO112" s="46"/>
      <c r="OP112" s="46"/>
      <c r="OQ112" s="46"/>
      <c r="OR112" s="46"/>
      <c r="OS112" s="46"/>
      <c r="OT112" s="46"/>
      <c r="OU112" s="46"/>
      <c r="OV112" s="46"/>
      <c r="OW112" s="46"/>
      <c r="OX112" s="46"/>
      <c r="OY112" s="46"/>
      <c r="OZ112" s="46"/>
      <c r="PA112" s="46"/>
      <c r="PB112" s="46"/>
      <c r="PC112" s="46"/>
      <c r="PD112" s="46"/>
      <c r="PE112" s="46"/>
      <c r="PF112" s="46"/>
      <c r="PG112" s="46"/>
      <c r="PH112" s="46"/>
      <c r="PI112" s="46"/>
      <c r="PJ112" s="46"/>
      <c r="PK112" s="46"/>
      <c r="PL112" s="46"/>
      <c r="PM112" s="46"/>
      <c r="PN112" s="46"/>
      <c r="PO112" s="46"/>
      <c r="PP112" s="46"/>
      <c r="PQ112" s="46"/>
      <c r="PR112" s="46"/>
      <c r="PS112" s="46"/>
      <c r="PT112" s="46"/>
    </row>
    <row r="113" spans="1:436" x14ac:dyDescent="0.2">
      <c r="A113" s="48" t="s">
        <v>10</v>
      </c>
      <c r="B113" s="49" t="s">
        <v>1</v>
      </c>
      <c r="C113" s="50">
        <v>103.5</v>
      </c>
      <c r="D113" s="50">
        <f>D112/C112*100</f>
        <v>98.035714285714278</v>
      </c>
      <c r="E113" s="50">
        <f t="shared" ref="E113" si="131">E112/D112*100</f>
        <v>88.342440801457187</v>
      </c>
      <c r="F113" s="50">
        <f>F112/E112*100</f>
        <v>101.03092783505154</v>
      </c>
      <c r="G113" s="50">
        <f>G112/F112*100</f>
        <v>124.48979591836735</v>
      </c>
      <c r="H113" s="50">
        <f>H112/G112*100</f>
        <v>112.1311475409836</v>
      </c>
      <c r="I113" s="50">
        <f>H112/G112*100</f>
        <v>112.1311475409836</v>
      </c>
      <c r="J113" s="50">
        <f>H112/G112*100</f>
        <v>112.1311475409836</v>
      </c>
      <c r="K113" s="50">
        <f>K112/H112*100</f>
        <v>100.40000000000002</v>
      </c>
      <c r="L113" s="50">
        <f>L112/H112*100</f>
        <v>100.8</v>
      </c>
      <c r="M113" s="50">
        <f>M112/K112*100</f>
        <v>100.49999999999999</v>
      </c>
      <c r="N113" s="50">
        <f>N112/L112*100</f>
        <v>100.70000000000002</v>
      </c>
      <c r="O113" s="50">
        <f t="shared" ref="O113:P113" si="132">O112/M112*100</f>
        <v>100.6</v>
      </c>
      <c r="P113" s="50">
        <f t="shared" si="132"/>
        <v>101</v>
      </c>
    </row>
    <row r="114" spans="1:436" s="2" customFormat="1" x14ac:dyDescent="0.2">
      <c r="A114" s="63" t="s">
        <v>125</v>
      </c>
      <c r="B114" s="49" t="s">
        <v>51</v>
      </c>
      <c r="C114" s="88">
        <v>560</v>
      </c>
      <c r="D114" s="88">
        <v>549</v>
      </c>
      <c r="E114" s="88">
        <v>252</v>
      </c>
      <c r="F114" s="88">
        <v>255</v>
      </c>
      <c r="G114" s="88">
        <v>268</v>
      </c>
      <c r="H114" s="88">
        <v>275</v>
      </c>
      <c r="I114" s="88">
        <v>278</v>
      </c>
      <c r="J114" s="88">
        <v>278</v>
      </c>
      <c r="K114" s="88">
        <f t="shared" ref="K114:K115" si="133">H114*100.4%</f>
        <v>276.10000000000002</v>
      </c>
      <c r="L114" s="88">
        <f t="shared" ref="L114:L115" si="134">H114*100.8%</f>
        <v>277.2</v>
      </c>
      <c r="M114" s="88">
        <f t="shared" ref="M114:M115" si="135">K114*100.5%</f>
        <v>277.48050000000001</v>
      </c>
      <c r="N114" s="88">
        <f t="shared" ref="N114:N115" si="136">L114*100.7%</f>
        <v>279.1404</v>
      </c>
      <c r="O114" s="88">
        <f t="shared" ref="O114:O115" si="137">M114*100.6%</f>
        <v>279.14538299999998</v>
      </c>
      <c r="P114" s="88">
        <f t="shared" ref="P114:P115" si="138">N114*101%</f>
        <v>281.931804</v>
      </c>
      <c r="Q114" s="46"/>
      <c r="R114" s="46"/>
      <c r="S114" s="46"/>
      <c r="T114" s="46"/>
      <c r="U114" s="46"/>
      <c r="V114" s="46"/>
      <c r="W114" s="46"/>
      <c r="X114" s="46"/>
      <c r="Y114" s="46"/>
      <c r="Z114" s="46"/>
      <c r="AA114" s="46"/>
      <c r="AB114" s="46"/>
      <c r="AC114" s="46"/>
      <c r="AD114" s="46"/>
      <c r="AE114" s="46"/>
      <c r="AF114" s="46"/>
      <c r="AG114" s="46"/>
      <c r="AH114" s="46"/>
      <c r="AI114" s="46"/>
      <c r="AJ114" s="46"/>
      <c r="AK114" s="46"/>
      <c r="AL114" s="46"/>
      <c r="AM114" s="46"/>
      <c r="AN114" s="46"/>
      <c r="AO114" s="46"/>
      <c r="AP114" s="46"/>
      <c r="AQ114" s="46"/>
      <c r="AR114" s="46"/>
      <c r="AS114" s="46"/>
      <c r="AT114" s="46"/>
      <c r="AU114" s="46"/>
      <c r="AV114" s="46"/>
      <c r="AW114" s="46"/>
      <c r="AX114" s="46"/>
      <c r="AY114" s="46"/>
      <c r="AZ114" s="46"/>
      <c r="BA114" s="46"/>
      <c r="BB114" s="46"/>
      <c r="BC114" s="46"/>
      <c r="BD114" s="46"/>
      <c r="BE114" s="46"/>
      <c r="BF114" s="46"/>
      <c r="BG114" s="46"/>
      <c r="BH114" s="46"/>
      <c r="BI114" s="46"/>
      <c r="BJ114" s="46"/>
      <c r="BK114" s="46"/>
      <c r="BL114" s="46"/>
      <c r="BM114" s="46"/>
      <c r="BN114" s="46"/>
      <c r="BO114" s="46"/>
      <c r="BP114" s="46"/>
      <c r="BQ114" s="46"/>
      <c r="BR114" s="46"/>
      <c r="BS114" s="46"/>
      <c r="BT114" s="46"/>
      <c r="BU114" s="46"/>
      <c r="BV114" s="46"/>
      <c r="BW114" s="46"/>
      <c r="BX114" s="46"/>
      <c r="BY114" s="46"/>
      <c r="BZ114" s="46"/>
      <c r="CA114" s="46"/>
      <c r="CB114" s="46"/>
      <c r="CC114" s="46"/>
      <c r="CD114" s="46"/>
      <c r="CE114" s="46"/>
      <c r="CF114" s="46"/>
      <c r="CG114" s="46"/>
      <c r="CH114" s="46"/>
      <c r="CI114" s="46"/>
      <c r="CJ114" s="46"/>
      <c r="CK114" s="46"/>
      <c r="CL114" s="46"/>
      <c r="CM114" s="46"/>
      <c r="CN114" s="46"/>
      <c r="CO114" s="46"/>
      <c r="CP114" s="46"/>
      <c r="CQ114" s="46"/>
      <c r="CR114" s="46"/>
      <c r="CS114" s="46"/>
      <c r="CT114" s="46"/>
      <c r="CU114" s="46"/>
      <c r="CV114" s="46"/>
      <c r="CW114" s="46"/>
      <c r="CX114" s="46"/>
      <c r="CY114" s="46"/>
      <c r="CZ114" s="46"/>
      <c r="DA114" s="46"/>
      <c r="DB114" s="46"/>
      <c r="DC114" s="46"/>
      <c r="DD114" s="46"/>
      <c r="DE114" s="46"/>
      <c r="DF114" s="46"/>
      <c r="DG114" s="46"/>
      <c r="DH114" s="46"/>
      <c r="DI114" s="46"/>
      <c r="DJ114" s="46"/>
      <c r="DK114" s="46"/>
      <c r="DL114" s="46"/>
      <c r="DM114" s="46"/>
      <c r="DN114" s="46"/>
      <c r="DO114" s="46"/>
      <c r="DP114" s="46"/>
      <c r="DQ114" s="46"/>
      <c r="DR114" s="46"/>
      <c r="DS114" s="46"/>
      <c r="DT114" s="46"/>
      <c r="DU114" s="46"/>
      <c r="DV114" s="46"/>
      <c r="DW114" s="46"/>
      <c r="DX114" s="46"/>
      <c r="DY114" s="46"/>
      <c r="DZ114" s="46"/>
      <c r="EA114" s="46"/>
      <c r="EB114" s="46"/>
      <c r="EC114" s="46"/>
      <c r="ED114" s="46"/>
      <c r="EE114" s="46"/>
      <c r="EF114" s="46"/>
      <c r="EG114" s="46"/>
      <c r="EH114" s="46"/>
      <c r="EI114" s="46"/>
      <c r="EJ114" s="46"/>
      <c r="EK114" s="46"/>
      <c r="EL114" s="46"/>
      <c r="EM114" s="46"/>
      <c r="EN114" s="46"/>
      <c r="EO114" s="46"/>
      <c r="EP114" s="46"/>
      <c r="EQ114" s="46"/>
      <c r="ER114" s="46"/>
      <c r="ES114" s="46"/>
      <c r="ET114" s="46"/>
      <c r="EU114" s="46"/>
      <c r="EV114" s="46"/>
      <c r="EW114" s="46"/>
      <c r="EX114" s="46"/>
      <c r="EY114" s="46"/>
      <c r="EZ114" s="46"/>
      <c r="FA114" s="46"/>
      <c r="FB114" s="46"/>
      <c r="FC114" s="46"/>
      <c r="FD114" s="46"/>
      <c r="FE114" s="46"/>
      <c r="FF114" s="46"/>
      <c r="FG114" s="46"/>
      <c r="FH114" s="46"/>
      <c r="FI114" s="46"/>
      <c r="FJ114" s="46"/>
      <c r="FK114" s="46"/>
      <c r="FL114" s="46"/>
      <c r="FM114" s="46"/>
      <c r="FN114" s="46"/>
      <c r="FO114" s="46"/>
      <c r="FP114" s="46"/>
      <c r="FQ114" s="46"/>
      <c r="FR114" s="46"/>
      <c r="FS114" s="46"/>
      <c r="FT114" s="46"/>
      <c r="FU114" s="46"/>
      <c r="FV114" s="46"/>
      <c r="FW114" s="46"/>
      <c r="FX114" s="46"/>
      <c r="FY114" s="46"/>
      <c r="FZ114" s="46"/>
      <c r="GA114" s="46"/>
      <c r="GB114" s="46"/>
      <c r="GC114" s="46"/>
      <c r="GD114" s="46"/>
      <c r="GE114" s="46"/>
      <c r="GF114" s="46"/>
      <c r="GG114" s="46"/>
      <c r="GH114" s="46"/>
      <c r="GI114" s="46"/>
      <c r="GJ114" s="46"/>
      <c r="GK114" s="46"/>
      <c r="GL114" s="46"/>
      <c r="GM114" s="46"/>
      <c r="GN114" s="46"/>
      <c r="GO114" s="46"/>
      <c r="GP114" s="46"/>
      <c r="GQ114" s="46"/>
      <c r="GR114" s="46"/>
      <c r="GS114" s="46"/>
      <c r="GT114" s="46"/>
      <c r="GU114" s="46"/>
      <c r="GV114" s="46"/>
      <c r="GW114" s="46"/>
      <c r="GX114" s="46"/>
      <c r="GY114" s="46"/>
      <c r="GZ114" s="46"/>
      <c r="HA114" s="46"/>
      <c r="HB114" s="46"/>
      <c r="HC114" s="46"/>
      <c r="HD114" s="46"/>
      <c r="HE114" s="46"/>
      <c r="HF114" s="46"/>
      <c r="HG114" s="46"/>
      <c r="HH114" s="46"/>
      <c r="HI114" s="46"/>
      <c r="HJ114" s="46"/>
      <c r="HK114" s="46"/>
      <c r="HL114" s="46"/>
      <c r="HM114" s="46"/>
      <c r="HN114" s="46"/>
      <c r="HO114" s="46"/>
      <c r="HP114" s="46"/>
      <c r="HQ114" s="46"/>
      <c r="HR114" s="46"/>
      <c r="HS114" s="46"/>
      <c r="HT114" s="46"/>
      <c r="HU114" s="46"/>
      <c r="HV114" s="46"/>
      <c r="HW114" s="46"/>
      <c r="HX114" s="46"/>
      <c r="HY114" s="46"/>
      <c r="HZ114" s="46"/>
      <c r="IA114" s="46"/>
      <c r="IB114" s="46"/>
      <c r="IC114" s="46"/>
      <c r="ID114" s="46"/>
      <c r="IE114" s="46"/>
      <c r="IF114" s="46"/>
      <c r="IG114" s="46"/>
      <c r="IH114" s="46"/>
      <c r="II114" s="46"/>
      <c r="IJ114" s="46"/>
      <c r="IK114" s="46"/>
      <c r="IL114" s="46"/>
      <c r="IM114" s="46"/>
      <c r="IN114" s="46"/>
      <c r="IO114" s="46"/>
      <c r="IP114" s="46"/>
      <c r="IQ114" s="46"/>
      <c r="IR114" s="46"/>
      <c r="IS114" s="46"/>
      <c r="IT114" s="46"/>
      <c r="IU114" s="46"/>
      <c r="IV114" s="46"/>
      <c r="IW114" s="46"/>
      <c r="IX114" s="46"/>
      <c r="IY114" s="46"/>
      <c r="IZ114" s="46"/>
      <c r="JA114" s="46"/>
      <c r="JB114" s="46"/>
      <c r="JC114" s="46"/>
      <c r="JD114" s="46"/>
      <c r="JE114" s="46"/>
      <c r="JF114" s="46"/>
      <c r="JG114" s="46"/>
      <c r="JH114" s="46"/>
      <c r="JI114" s="46"/>
      <c r="JJ114" s="46"/>
      <c r="JK114" s="46"/>
      <c r="JL114" s="46"/>
      <c r="JM114" s="46"/>
      <c r="JN114" s="46"/>
      <c r="JO114" s="46"/>
      <c r="JP114" s="46"/>
      <c r="JQ114" s="46"/>
      <c r="JR114" s="46"/>
      <c r="JS114" s="46"/>
      <c r="JT114" s="46"/>
      <c r="JU114" s="46"/>
      <c r="JV114" s="46"/>
      <c r="JW114" s="46"/>
      <c r="JX114" s="46"/>
      <c r="JY114" s="46"/>
      <c r="JZ114" s="46"/>
      <c r="KA114" s="46"/>
      <c r="KB114" s="46"/>
      <c r="KC114" s="46"/>
      <c r="KD114" s="46"/>
      <c r="KE114" s="46"/>
      <c r="KF114" s="46"/>
      <c r="KG114" s="46"/>
      <c r="KH114" s="46"/>
      <c r="KI114" s="46"/>
      <c r="KJ114" s="46"/>
      <c r="KK114" s="46"/>
      <c r="KL114" s="46"/>
      <c r="KM114" s="46"/>
      <c r="KN114" s="46"/>
      <c r="KO114" s="46"/>
      <c r="KP114" s="46"/>
      <c r="KQ114" s="46"/>
      <c r="KR114" s="46"/>
      <c r="KS114" s="46"/>
      <c r="KT114" s="46"/>
      <c r="KU114" s="46"/>
      <c r="KV114" s="46"/>
      <c r="KW114" s="46"/>
      <c r="KX114" s="46"/>
      <c r="KY114" s="46"/>
      <c r="KZ114" s="46"/>
      <c r="LA114" s="46"/>
      <c r="LB114" s="46"/>
      <c r="LC114" s="46"/>
      <c r="LD114" s="46"/>
      <c r="LE114" s="46"/>
      <c r="LF114" s="46"/>
      <c r="LG114" s="46"/>
      <c r="LH114" s="46"/>
      <c r="LI114" s="46"/>
      <c r="LJ114" s="46"/>
      <c r="LK114" s="46"/>
      <c r="LL114" s="46"/>
      <c r="LM114" s="46"/>
      <c r="LN114" s="46"/>
      <c r="LO114" s="46"/>
      <c r="LP114" s="46"/>
      <c r="LQ114" s="46"/>
      <c r="LR114" s="46"/>
      <c r="LS114" s="46"/>
      <c r="LT114" s="46"/>
      <c r="LU114" s="46"/>
      <c r="LV114" s="46"/>
      <c r="LW114" s="46"/>
      <c r="LX114" s="46"/>
      <c r="LY114" s="46"/>
      <c r="LZ114" s="46"/>
      <c r="MA114" s="46"/>
      <c r="MB114" s="46"/>
      <c r="MC114" s="46"/>
      <c r="MD114" s="46"/>
      <c r="ME114" s="46"/>
      <c r="MF114" s="46"/>
      <c r="MG114" s="46"/>
      <c r="MH114" s="46"/>
      <c r="MI114" s="46"/>
      <c r="MJ114" s="46"/>
      <c r="MK114" s="46"/>
      <c r="ML114" s="46"/>
      <c r="MM114" s="46"/>
      <c r="MN114" s="46"/>
      <c r="MO114" s="46"/>
      <c r="MP114" s="46"/>
      <c r="MQ114" s="46"/>
      <c r="MR114" s="46"/>
      <c r="MS114" s="46"/>
      <c r="MT114" s="46"/>
      <c r="MU114" s="46"/>
      <c r="MV114" s="46"/>
      <c r="MW114" s="46"/>
      <c r="MX114" s="46"/>
      <c r="MY114" s="46"/>
      <c r="MZ114" s="46"/>
      <c r="NA114" s="46"/>
      <c r="NB114" s="46"/>
      <c r="NC114" s="46"/>
      <c r="ND114" s="46"/>
      <c r="NE114" s="46"/>
      <c r="NF114" s="46"/>
      <c r="NG114" s="46"/>
      <c r="NH114" s="46"/>
      <c r="NI114" s="46"/>
      <c r="NJ114" s="46"/>
      <c r="NK114" s="46"/>
      <c r="NL114" s="46"/>
      <c r="NM114" s="46"/>
      <c r="NN114" s="46"/>
      <c r="NO114" s="46"/>
      <c r="NP114" s="46"/>
      <c r="NQ114" s="46"/>
      <c r="NR114" s="46"/>
      <c r="NS114" s="46"/>
      <c r="NT114" s="46"/>
      <c r="NU114" s="46"/>
      <c r="NV114" s="46"/>
      <c r="NW114" s="46"/>
      <c r="NX114" s="46"/>
      <c r="NY114" s="46"/>
      <c r="NZ114" s="46"/>
      <c r="OA114" s="46"/>
      <c r="OB114" s="46"/>
      <c r="OC114" s="46"/>
      <c r="OD114" s="46"/>
      <c r="OE114" s="46"/>
      <c r="OF114" s="46"/>
      <c r="OG114" s="46"/>
      <c r="OH114" s="46"/>
      <c r="OI114" s="46"/>
      <c r="OJ114" s="46"/>
      <c r="OK114" s="46"/>
      <c r="OL114" s="46"/>
      <c r="OM114" s="46"/>
      <c r="ON114" s="46"/>
      <c r="OO114" s="46"/>
      <c r="OP114" s="46"/>
      <c r="OQ114" s="46"/>
      <c r="OR114" s="46"/>
      <c r="OS114" s="46"/>
      <c r="OT114" s="46"/>
      <c r="OU114" s="46"/>
      <c r="OV114" s="46"/>
      <c r="OW114" s="46"/>
      <c r="OX114" s="46"/>
      <c r="OY114" s="46"/>
      <c r="OZ114" s="46"/>
      <c r="PA114" s="46"/>
      <c r="PB114" s="46"/>
      <c r="PC114" s="46"/>
      <c r="PD114" s="46"/>
      <c r="PE114" s="46"/>
      <c r="PF114" s="46"/>
      <c r="PG114" s="46"/>
      <c r="PH114" s="46"/>
      <c r="PI114" s="46"/>
      <c r="PJ114" s="46"/>
      <c r="PK114" s="46"/>
      <c r="PL114" s="46"/>
      <c r="PM114" s="46"/>
      <c r="PN114" s="46"/>
      <c r="PO114" s="46"/>
      <c r="PP114" s="46"/>
      <c r="PQ114" s="46"/>
      <c r="PR114" s="46"/>
      <c r="PS114" s="46"/>
      <c r="PT114" s="46"/>
    </row>
    <row r="115" spans="1:436" s="2" customFormat="1" ht="25.5" x14ac:dyDescent="0.2">
      <c r="A115" s="63" t="s">
        <v>129</v>
      </c>
      <c r="B115" s="49" t="s">
        <v>51</v>
      </c>
      <c r="C115" s="88"/>
      <c r="D115" s="88"/>
      <c r="E115" s="88">
        <v>233</v>
      </c>
      <c r="F115" s="88">
        <v>235</v>
      </c>
      <c r="G115" s="88">
        <v>342</v>
      </c>
      <c r="H115" s="88">
        <v>409</v>
      </c>
      <c r="I115" s="88">
        <v>327</v>
      </c>
      <c r="J115" s="88">
        <v>327</v>
      </c>
      <c r="K115" s="88">
        <f t="shared" si="133"/>
        <v>410.63600000000002</v>
      </c>
      <c r="L115" s="88">
        <f t="shared" si="134"/>
        <v>412.27199999999999</v>
      </c>
      <c r="M115" s="88">
        <f t="shared" si="135"/>
        <v>412.68917999999996</v>
      </c>
      <c r="N115" s="88">
        <f t="shared" si="136"/>
        <v>415.15790400000003</v>
      </c>
      <c r="O115" s="88">
        <f t="shared" si="137"/>
        <v>415.16531507999997</v>
      </c>
      <c r="P115" s="88">
        <f t="shared" si="138"/>
        <v>419.30948304000003</v>
      </c>
      <c r="Q115" s="46"/>
      <c r="R115" s="46"/>
      <c r="S115" s="46"/>
      <c r="T115" s="46"/>
      <c r="U115" s="46"/>
      <c r="V115" s="46"/>
      <c r="W115" s="46"/>
      <c r="X115" s="46"/>
      <c r="Y115" s="46"/>
      <c r="Z115" s="46"/>
      <c r="AA115" s="46"/>
      <c r="AB115" s="46"/>
      <c r="AC115" s="46"/>
      <c r="AD115" s="46"/>
      <c r="AE115" s="46"/>
      <c r="AF115" s="46"/>
      <c r="AG115" s="46"/>
      <c r="AH115" s="46"/>
      <c r="AI115" s="46"/>
      <c r="AJ115" s="46"/>
      <c r="AK115" s="46"/>
      <c r="AL115" s="46"/>
      <c r="AM115" s="46"/>
      <c r="AN115" s="46"/>
      <c r="AO115" s="46"/>
      <c r="AP115" s="46"/>
      <c r="AQ115" s="46"/>
      <c r="AR115" s="46"/>
      <c r="AS115" s="46"/>
      <c r="AT115" s="46"/>
      <c r="AU115" s="46"/>
      <c r="AV115" s="46"/>
      <c r="AW115" s="46"/>
      <c r="AX115" s="46"/>
      <c r="AY115" s="46"/>
      <c r="AZ115" s="46"/>
      <c r="BA115" s="46"/>
      <c r="BB115" s="46"/>
      <c r="BC115" s="46"/>
      <c r="BD115" s="46"/>
      <c r="BE115" s="46"/>
      <c r="BF115" s="46"/>
      <c r="BG115" s="46"/>
      <c r="BH115" s="46"/>
      <c r="BI115" s="46"/>
      <c r="BJ115" s="46"/>
      <c r="BK115" s="46"/>
      <c r="BL115" s="46"/>
      <c r="BM115" s="46"/>
      <c r="BN115" s="46"/>
      <c r="BO115" s="46"/>
      <c r="BP115" s="46"/>
      <c r="BQ115" s="46"/>
      <c r="BR115" s="46"/>
      <c r="BS115" s="46"/>
      <c r="BT115" s="46"/>
      <c r="BU115" s="46"/>
      <c r="BV115" s="46"/>
      <c r="BW115" s="46"/>
      <c r="BX115" s="46"/>
      <c r="BY115" s="46"/>
      <c r="BZ115" s="46"/>
      <c r="CA115" s="46"/>
      <c r="CB115" s="46"/>
      <c r="CC115" s="46"/>
      <c r="CD115" s="46"/>
      <c r="CE115" s="46"/>
      <c r="CF115" s="46"/>
      <c r="CG115" s="46"/>
      <c r="CH115" s="46"/>
      <c r="CI115" s="46"/>
      <c r="CJ115" s="46"/>
      <c r="CK115" s="46"/>
      <c r="CL115" s="46"/>
      <c r="CM115" s="46"/>
      <c r="CN115" s="46"/>
      <c r="CO115" s="46"/>
      <c r="CP115" s="46"/>
      <c r="CQ115" s="46"/>
      <c r="CR115" s="46"/>
      <c r="CS115" s="46"/>
      <c r="CT115" s="46"/>
      <c r="CU115" s="46"/>
      <c r="CV115" s="46"/>
      <c r="CW115" s="46"/>
      <c r="CX115" s="46"/>
      <c r="CY115" s="46"/>
      <c r="CZ115" s="46"/>
      <c r="DA115" s="46"/>
      <c r="DB115" s="46"/>
      <c r="DC115" s="46"/>
      <c r="DD115" s="46"/>
      <c r="DE115" s="46"/>
      <c r="DF115" s="46"/>
      <c r="DG115" s="46"/>
      <c r="DH115" s="46"/>
      <c r="DI115" s="46"/>
      <c r="DJ115" s="46"/>
      <c r="DK115" s="46"/>
      <c r="DL115" s="46"/>
      <c r="DM115" s="46"/>
      <c r="DN115" s="46"/>
      <c r="DO115" s="46"/>
      <c r="DP115" s="46"/>
      <c r="DQ115" s="46"/>
      <c r="DR115" s="46"/>
      <c r="DS115" s="46"/>
      <c r="DT115" s="46"/>
      <c r="DU115" s="46"/>
      <c r="DV115" s="46"/>
      <c r="DW115" s="46"/>
      <c r="DX115" s="46"/>
      <c r="DY115" s="46"/>
      <c r="DZ115" s="46"/>
      <c r="EA115" s="46"/>
      <c r="EB115" s="46"/>
      <c r="EC115" s="46"/>
      <c r="ED115" s="46"/>
      <c r="EE115" s="46"/>
      <c r="EF115" s="46"/>
      <c r="EG115" s="46"/>
      <c r="EH115" s="46"/>
      <c r="EI115" s="46"/>
      <c r="EJ115" s="46"/>
      <c r="EK115" s="46"/>
      <c r="EL115" s="46"/>
      <c r="EM115" s="46"/>
      <c r="EN115" s="46"/>
      <c r="EO115" s="46"/>
      <c r="EP115" s="46"/>
      <c r="EQ115" s="46"/>
      <c r="ER115" s="46"/>
      <c r="ES115" s="46"/>
      <c r="ET115" s="46"/>
      <c r="EU115" s="46"/>
      <c r="EV115" s="46"/>
      <c r="EW115" s="46"/>
      <c r="EX115" s="46"/>
      <c r="EY115" s="46"/>
      <c r="EZ115" s="46"/>
      <c r="FA115" s="46"/>
      <c r="FB115" s="46"/>
      <c r="FC115" s="46"/>
      <c r="FD115" s="46"/>
      <c r="FE115" s="46"/>
      <c r="FF115" s="46"/>
      <c r="FG115" s="46"/>
      <c r="FH115" s="46"/>
      <c r="FI115" s="46"/>
      <c r="FJ115" s="46"/>
      <c r="FK115" s="46"/>
      <c r="FL115" s="46"/>
      <c r="FM115" s="46"/>
      <c r="FN115" s="46"/>
      <c r="FO115" s="46"/>
      <c r="FP115" s="46"/>
      <c r="FQ115" s="46"/>
      <c r="FR115" s="46"/>
      <c r="FS115" s="46"/>
      <c r="FT115" s="46"/>
      <c r="FU115" s="46"/>
      <c r="FV115" s="46"/>
      <c r="FW115" s="46"/>
      <c r="FX115" s="46"/>
      <c r="FY115" s="46"/>
      <c r="FZ115" s="46"/>
      <c r="GA115" s="46"/>
      <c r="GB115" s="46"/>
      <c r="GC115" s="46"/>
      <c r="GD115" s="46"/>
      <c r="GE115" s="46"/>
      <c r="GF115" s="46"/>
      <c r="GG115" s="46"/>
      <c r="GH115" s="46"/>
      <c r="GI115" s="46"/>
      <c r="GJ115" s="46"/>
      <c r="GK115" s="46"/>
      <c r="GL115" s="46"/>
      <c r="GM115" s="46"/>
      <c r="GN115" s="46"/>
      <c r="GO115" s="46"/>
      <c r="GP115" s="46"/>
      <c r="GQ115" s="46"/>
      <c r="GR115" s="46"/>
      <c r="GS115" s="46"/>
      <c r="GT115" s="46"/>
      <c r="GU115" s="46"/>
      <c r="GV115" s="46"/>
      <c r="GW115" s="46"/>
      <c r="GX115" s="46"/>
      <c r="GY115" s="46"/>
      <c r="GZ115" s="46"/>
      <c r="HA115" s="46"/>
      <c r="HB115" s="46"/>
      <c r="HC115" s="46"/>
      <c r="HD115" s="46"/>
      <c r="HE115" s="46"/>
      <c r="HF115" s="46"/>
      <c r="HG115" s="46"/>
      <c r="HH115" s="46"/>
      <c r="HI115" s="46"/>
      <c r="HJ115" s="46"/>
      <c r="HK115" s="46"/>
      <c r="HL115" s="46"/>
      <c r="HM115" s="46"/>
      <c r="HN115" s="46"/>
      <c r="HO115" s="46"/>
      <c r="HP115" s="46"/>
      <c r="HQ115" s="46"/>
      <c r="HR115" s="46"/>
      <c r="HS115" s="46"/>
      <c r="HT115" s="46"/>
      <c r="HU115" s="46"/>
      <c r="HV115" s="46"/>
      <c r="HW115" s="46"/>
      <c r="HX115" s="46"/>
      <c r="HY115" s="46"/>
      <c r="HZ115" s="46"/>
      <c r="IA115" s="46"/>
      <c r="IB115" s="46"/>
      <c r="IC115" s="46"/>
      <c r="ID115" s="46"/>
      <c r="IE115" s="46"/>
      <c r="IF115" s="46"/>
      <c r="IG115" s="46"/>
      <c r="IH115" s="46"/>
      <c r="II115" s="46"/>
      <c r="IJ115" s="46"/>
      <c r="IK115" s="46"/>
      <c r="IL115" s="46"/>
      <c r="IM115" s="46"/>
      <c r="IN115" s="46"/>
      <c r="IO115" s="46"/>
      <c r="IP115" s="46"/>
      <c r="IQ115" s="46"/>
      <c r="IR115" s="46"/>
      <c r="IS115" s="46"/>
      <c r="IT115" s="46"/>
      <c r="IU115" s="46"/>
      <c r="IV115" s="46"/>
      <c r="IW115" s="46"/>
      <c r="IX115" s="46"/>
      <c r="IY115" s="46"/>
      <c r="IZ115" s="46"/>
      <c r="JA115" s="46"/>
      <c r="JB115" s="46"/>
      <c r="JC115" s="46"/>
      <c r="JD115" s="46"/>
      <c r="JE115" s="46"/>
      <c r="JF115" s="46"/>
      <c r="JG115" s="46"/>
      <c r="JH115" s="46"/>
      <c r="JI115" s="46"/>
      <c r="JJ115" s="46"/>
      <c r="JK115" s="46"/>
      <c r="JL115" s="46"/>
      <c r="JM115" s="46"/>
      <c r="JN115" s="46"/>
      <c r="JO115" s="46"/>
      <c r="JP115" s="46"/>
      <c r="JQ115" s="46"/>
      <c r="JR115" s="46"/>
      <c r="JS115" s="46"/>
      <c r="JT115" s="46"/>
      <c r="JU115" s="46"/>
      <c r="JV115" s="46"/>
      <c r="JW115" s="46"/>
      <c r="JX115" s="46"/>
      <c r="JY115" s="46"/>
      <c r="JZ115" s="46"/>
      <c r="KA115" s="46"/>
      <c r="KB115" s="46"/>
      <c r="KC115" s="46"/>
      <c r="KD115" s="46"/>
      <c r="KE115" s="46"/>
      <c r="KF115" s="46"/>
      <c r="KG115" s="46"/>
      <c r="KH115" s="46"/>
      <c r="KI115" s="46"/>
      <c r="KJ115" s="46"/>
      <c r="KK115" s="46"/>
      <c r="KL115" s="46"/>
      <c r="KM115" s="46"/>
      <c r="KN115" s="46"/>
      <c r="KO115" s="46"/>
      <c r="KP115" s="46"/>
      <c r="KQ115" s="46"/>
      <c r="KR115" s="46"/>
      <c r="KS115" s="46"/>
      <c r="KT115" s="46"/>
      <c r="KU115" s="46"/>
      <c r="KV115" s="46"/>
      <c r="KW115" s="46"/>
      <c r="KX115" s="46"/>
      <c r="KY115" s="46"/>
      <c r="KZ115" s="46"/>
      <c r="LA115" s="46"/>
      <c r="LB115" s="46"/>
      <c r="LC115" s="46"/>
      <c r="LD115" s="46"/>
      <c r="LE115" s="46"/>
      <c r="LF115" s="46"/>
      <c r="LG115" s="46"/>
      <c r="LH115" s="46"/>
      <c r="LI115" s="46"/>
      <c r="LJ115" s="46"/>
      <c r="LK115" s="46"/>
      <c r="LL115" s="46"/>
      <c r="LM115" s="46"/>
      <c r="LN115" s="46"/>
      <c r="LO115" s="46"/>
      <c r="LP115" s="46"/>
      <c r="LQ115" s="46"/>
      <c r="LR115" s="46"/>
      <c r="LS115" s="46"/>
      <c r="LT115" s="46"/>
      <c r="LU115" s="46"/>
      <c r="LV115" s="46"/>
      <c r="LW115" s="46"/>
      <c r="LX115" s="46"/>
      <c r="LY115" s="46"/>
      <c r="LZ115" s="46"/>
      <c r="MA115" s="46"/>
      <c r="MB115" s="46"/>
      <c r="MC115" s="46"/>
      <c r="MD115" s="46"/>
      <c r="ME115" s="46"/>
      <c r="MF115" s="46"/>
      <c r="MG115" s="46"/>
      <c r="MH115" s="46"/>
      <c r="MI115" s="46"/>
      <c r="MJ115" s="46"/>
      <c r="MK115" s="46"/>
      <c r="ML115" s="46"/>
      <c r="MM115" s="46"/>
      <c r="MN115" s="46"/>
      <c r="MO115" s="46"/>
      <c r="MP115" s="46"/>
      <c r="MQ115" s="46"/>
      <c r="MR115" s="46"/>
      <c r="MS115" s="46"/>
      <c r="MT115" s="46"/>
      <c r="MU115" s="46"/>
      <c r="MV115" s="46"/>
      <c r="MW115" s="46"/>
      <c r="MX115" s="46"/>
      <c r="MY115" s="46"/>
      <c r="MZ115" s="46"/>
      <c r="NA115" s="46"/>
      <c r="NB115" s="46"/>
      <c r="NC115" s="46"/>
      <c r="ND115" s="46"/>
      <c r="NE115" s="46"/>
      <c r="NF115" s="46"/>
      <c r="NG115" s="46"/>
      <c r="NH115" s="46"/>
      <c r="NI115" s="46"/>
      <c r="NJ115" s="46"/>
      <c r="NK115" s="46"/>
      <c r="NL115" s="46"/>
      <c r="NM115" s="46"/>
      <c r="NN115" s="46"/>
      <c r="NO115" s="46"/>
      <c r="NP115" s="46"/>
      <c r="NQ115" s="46"/>
      <c r="NR115" s="46"/>
      <c r="NS115" s="46"/>
      <c r="NT115" s="46"/>
      <c r="NU115" s="46"/>
      <c r="NV115" s="46"/>
      <c r="NW115" s="46"/>
      <c r="NX115" s="46"/>
      <c r="NY115" s="46"/>
      <c r="NZ115" s="46"/>
      <c r="OA115" s="46"/>
      <c r="OB115" s="46"/>
      <c r="OC115" s="46"/>
      <c r="OD115" s="46"/>
      <c r="OE115" s="46"/>
      <c r="OF115" s="46"/>
      <c r="OG115" s="46"/>
      <c r="OH115" s="46"/>
      <c r="OI115" s="46"/>
      <c r="OJ115" s="46"/>
      <c r="OK115" s="46"/>
      <c r="OL115" s="46"/>
      <c r="OM115" s="46"/>
      <c r="ON115" s="46"/>
      <c r="OO115" s="46"/>
      <c r="OP115" s="46"/>
      <c r="OQ115" s="46"/>
      <c r="OR115" s="46"/>
      <c r="OS115" s="46"/>
      <c r="OT115" s="46"/>
      <c r="OU115" s="46"/>
      <c r="OV115" s="46"/>
      <c r="OW115" s="46"/>
      <c r="OX115" s="46"/>
      <c r="OY115" s="46"/>
      <c r="OZ115" s="46"/>
      <c r="PA115" s="46"/>
      <c r="PB115" s="46"/>
      <c r="PC115" s="46"/>
      <c r="PD115" s="46"/>
      <c r="PE115" s="46"/>
      <c r="PF115" s="46"/>
      <c r="PG115" s="46"/>
      <c r="PH115" s="46"/>
      <c r="PI115" s="46"/>
      <c r="PJ115" s="46"/>
      <c r="PK115" s="46"/>
      <c r="PL115" s="46"/>
      <c r="PM115" s="46"/>
      <c r="PN115" s="46"/>
      <c r="PO115" s="46"/>
      <c r="PP115" s="46"/>
      <c r="PQ115" s="46"/>
      <c r="PR115" s="46"/>
      <c r="PS115" s="46"/>
      <c r="PT115" s="46"/>
    </row>
    <row r="116" spans="1:436" s="2" customFormat="1" x14ac:dyDescent="0.2">
      <c r="A116" s="74" t="s">
        <v>48</v>
      </c>
      <c r="B116" s="49" t="s">
        <v>51</v>
      </c>
      <c r="C116" s="80">
        <f>SUM(C118:C119)</f>
        <v>45</v>
      </c>
      <c r="D116" s="80">
        <f>SUM(D118:D119)</f>
        <v>60</v>
      </c>
      <c r="E116" s="80">
        <v>65</v>
      </c>
      <c r="F116" s="80">
        <v>59</v>
      </c>
      <c r="G116" s="80">
        <v>61</v>
      </c>
      <c r="H116" s="80">
        <v>61</v>
      </c>
      <c r="I116" s="80">
        <v>170</v>
      </c>
      <c r="J116" s="80">
        <v>171</v>
      </c>
      <c r="K116" s="80">
        <f>H116*100.4%</f>
        <v>61.244</v>
      </c>
      <c r="L116" s="80">
        <f>H116*100.8%</f>
        <v>61.488</v>
      </c>
      <c r="M116" s="80">
        <f>K116*100.5%</f>
        <v>61.550219999999996</v>
      </c>
      <c r="N116" s="80">
        <f>L116*100.7%</f>
        <v>61.918416000000008</v>
      </c>
      <c r="O116" s="80">
        <f>M116*100.6%</f>
        <v>61.919521319999994</v>
      </c>
      <c r="P116" s="80">
        <f>N116*101%</f>
        <v>62.537600160000011</v>
      </c>
      <c r="Q116" s="46"/>
      <c r="R116" s="46"/>
      <c r="S116" s="46"/>
      <c r="T116" s="46"/>
      <c r="U116" s="46"/>
      <c r="V116" s="46"/>
      <c r="W116" s="46"/>
      <c r="X116" s="46"/>
      <c r="Y116" s="46"/>
      <c r="Z116" s="46"/>
      <c r="AA116" s="46"/>
      <c r="AB116" s="46"/>
      <c r="AC116" s="46"/>
      <c r="AD116" s="46"/>
      <c r="AE116" s="46"/>
      <c r="AF116" s="46"/>
      <c r="AG116" s="46"/>
      <c r="AH116" s="46"/>
      <c r="AI116" s="46"/>
      <c r="AJ116" s="46"/>
      <c r="AK116" s="46"/>
      <c r="AL116" s="46"/>
      <c r="AM116" s="46"/>
      <c r="AN116" s="46"/>
      <c r="AO116" s="46"/>
      <c r="AP116" s="46"/>
      <c r="AQ116" s="46"/>
      <c r="AR116" s="46"/>
      <c r="AS116" s="46"/>
      <c r="AT116" s="46"/>
      <c r="AU116" s="46"/>
      <c r="AV116" s="46"/>
      <c r="AW116" s="46"/>
      <c r="AX116" s="46"/>
      <c r="AY116" s="46"/>
      <c r="AZ116" s="46"/>
      <c r="BA116" s="46"/>
      <c r="BB116" s="46"/>
      <c r="BC116" s="46"/>
      <c r="BD116" s="46"/>
      <c r="BE116" s="46"/>
      <c r="BF116" s="46"/>
      <c r="BG116" s="46"/>
      <c r="BH116" s="46"/>
      <c r="BI116" s="46"/>
      <c r="BJ116" s="46"/>
      <c r="BK116" s="46"/>
      <c r="BL116" s="46"/>
      <c r="BM116" s="46"/>
      <c r="BN116" s="46"/>
      <c r="BO116" s="46"/>
      <c r="BP116" s="46"/>
      <c r="BQ116" s="46"/>
      <c r="BR116" s="46"/>
      <c r="BS116" s="46"/>
      <c r="BT116" s="46"/>
      <c r="BU116" s="46"/>
      <c r="BV116" s="46"/>
      <c r="BW116" s="46"/>
      <c r="BX116" s="46"/>
      <c r="BY116" s="46"/>
      <c r="BZ116" s="46"/>
      <c r="CA116" s="46"/>
      <c r="CB116" s="46"/>
      <c r="CC116" s="46"/>
      <c r="CD116" s="46"/>
      <c r="CE116" s="46"/>
      <c r="CF116" s="46"/>
      <c r="CG116" s="46"/>
      <c r="CH116" s="46"/>
      <c r="CI116" s="46"/>
      <c r="CJ116" s="46"/>
      <c r="CK116" s="46"/>
      <c r="CL116" s="46"/>
      <c r="CM116" s="46"/>
      <c r="CN116" s="46"/>
      <c r="CO116" s="46"/>
      <c r="CP116" s="46"/>
      <c r="CQ116" s="46"/>
      <c r="CR116" s="46"/>
      <c r="CS116" s="46"/>
      <c r="CT116" s="46"/>
      <c r="CU116" s="46"/>
      <c r="CV116" s="46"/>
      <c r="CW116" s="46"/>
      <c r="CX116" s="46"/>
      <c r="CY116" s="46"/>
      <c r="CZ116" s="46"/>
      <c r="DA116" s="46"/>
      <c r="DB116" s="46"/>
      <c r="DC116" s="46"/>
      <c r="DD116" s="46"/>
      <c r="DE116" s="46"/>
      <c r="DF116" s="46"/>
      <c r="DG116" s="46"/>
      <c r="DH116" s="46"/>
      <c r="DI116" s="46"/>
      <c r="DJ116" s="46"/>
      <c r="DK116" s="46"/>
      <c r="DL116" s="46"/>
      <c r="DM116" s="46"/>
      <c r="DN116" s="46"/>
      <c r="DO116" s="46"/>
      <c r="DP116" s="46"/>
      <c r="DQ116" s="46"/>
      <c r="DR116" s="46"/>
      <c r="DS116" s="46"/>
      <c r="DT116" s="46"/>
      <c r="DU116" s="46"/>
      <c r="DV116" s="46"/>
      <c r="DW116" s="46"/>
      <c r="DX116" s="46"/>
      <c r="DY116" s="46"/>
      <c r="DZ116" s="46"/>
      <c r="EA116" s="46"/>
      <c r="EB116" s="46"/>
      <c r="EC116" s="46"/>
      <c r="ED116" s="46"/>
      <c r="EE116" s="46"/>
      <c r="EF116" s="46"/>
      <c r="EG116" s="46"/>
      <c r="EH116" s="46"/>
      <c r="EI116" s="46"/>
      <c r="EJ116" s="46"/>
      <c r="EK116" s="46"/>
      <c r="EL116" s="46"/>
      <c r="EM116" s="46"/>
      <c r="EN116" s="46"/>
      <c r="EO116" s="46"/>
      <c r="EP116" s="46"/>
      <c r="EQ116" s="46"/>
      <c r="ER116" s="46"/>
      <c r="ES116" s="46"/>
      <c r="ET116" s="46"/>
      <c r="EU116" s="46"/>
      <c r="EV116" s="46"/>
      <c r="EW116" s="46"/>
      <c r="EX116" s="46"/>
      <c r="EY116" s="46"/>
      <c r="EZ116" s="46"/>
      <c r="FA116" s="46"/>
      <c r="FB116" s="46"/>
      <c r="FC116" s="46"/>
      <c r="FD116" s="46"/>
      <c r="FE116" s="46"/>
      <c r="FF116" s="46"/>
      <c r="FG116" s="46"/>
      <c r="FH116" s="46"/>
      <c r="FI116" s="46"/>
      <c r="FJ116" s="46"/>
      <c r="FK116" s="46"/>
      <c r="FL116" s="46"/>
      <c r="FM116" s="46"/>
      <c r="FN116" s="46"/>
      <c r="FO116" s="46"/>
      <c r="FP116" s="46"/>
      <c r="FQ116" s="46"/>
      <c r="FR116" s="46"/>
      <c r="FS116" s="46"/>
      <c r="FT116" s="46"/>
      <c r="FU116" s="46"/>
      <c r="FV116" s="46"/>
      <c r="FW116" s="46"/>
      <c r="FX116" s="46"/>
      <c r="FY116" s="46"/>
      <c r="FZ116" s="46"/>
      <c r="GA116" s="46"/>
      <c r="GB116" s="46"/>
      <c r="GC116" s="46"/>
      <c r="GD116" s="46"/>
      <c r="GE116" s="46"/>
      <c r="GF116" s="46"/>
      <c r="GG116" s="46"/>
      <c r="GH116" s="46"/>
      <c r="GI116" s="46"/>
      <c r="GJ116" s="46"/>
      <c r="GK116" s="46"/>
      <c r="GL116" s="46"/>
      <c r="GM116" s="46"/>
      <c r="GN116" s="46"/>
      <c r="GO116" s="46"/>
      <c r="GP116" s="46"/>
      <c r="GQ116" s="46"/>
      <c r="GR116" s="46"/>
      <c r="GS116" s="46"/>
      <c r="GT116" s="46"/>
      <c r="GU116" s="46"/>
      <c r="GV116" s="46"/>
      <c r="GW116" s="46"/>
      <c r="GX116" s="46"/>
      <c r="GY116" s="46"/>
      <c r="GZ116" s="46"/>
      <c r="HA116" s="46"/>
      <c r="HB116" s="46"/>
      <c r="HC116" s="46"/>
      <c r="HD116" s="46"/>
      <c r="HE116" s="46"/>
      <c r="HF116" s="46"/>
      <c r="HG116" s="46"/>
      <c r="HH116" s="46"/>
      <c r="HI116" s="46"/>
      <c r="HJ116" s="46"/>
      <c r="HK116" s="46"/>
      <c r="HL116" s="46"/>
      <c r="HM116" s="46"/>
      <c r="HN116" s="46"/>
      <c r="HO116" s="46"/>
      <c r="HP116" s="46"/>
      <c r="HQ116" s="46"/>
      <c r="HR116" s="46"/>
      <c r="HS116" s="46"/>
      <c r="HT116" s="46"/>
      <c r="HU116" s="46"/>
      <c r="HV116" s="46"/>
      <c r="HW116" s="46"/>
      <c r="HX116" s="46"/>
      <c r="HY116" s="46"/>
      <c r="HZ116" s="46"/>
      <c r="IA116" s="46"/>
      <c r="IB116" s="46"/>
      <c r="IC116" s="46"/>
      <c r="ID116" s="46"/>
      <c r="IE116" s="46"/>
      <c r="IF116" s="46"/>
      <c r="IG116" s="46"/>
      <c r="IH116" s="46"/>
      <c r="II116" s="46"/>
      <c r="IJ116" s="46"/>
      <c r="IK116" s="46"/>
      <c r="IL116" s="46"/>
      <c r="IM116" s="46"/>
      <c r="IN116" s="46"/>
      <c r="IO116" s="46"/>
      <c r="IP116" s="46"/>
      <c r="IQ116" s="46"/>
      <c r="IR116" s="46"/>
      <c r="IS116" s="46"/>
      <c r="IT116" s="46"/>
      <c r="IU116" s="46"/>
      <c r="IV116" s="46"/>
      <c r="IW116" s="46"/>
      <c r="IX116" s="46"/>
      <c r="IY116" s="46"/>
      <c r="IZ116" s="46"/>
      <c r="JA116" s="46"/>
      <c r="JB116" s="46"/>
      <c r="JC116" s="46"/>
      <c r="JD116" s="46"/>
      <c r="JE116" s="46"/>
      <c r="JF116" s="46"/>
      <c r="JG116" s="46"/>
      <c r="JH116" s="46"/>
      <c r="JI116" s="46"/>
      <c r="JJ116" s="46"/>
      <c r="JK116" s="46"/>
      <c r="JL116" s="46"/>
      <c r="JM116" s="46"/>
      <c r="JN116" s="46"/>
      <c r="JO116" s="46"/>
      <c r="JP116" s="46"/>
      <c r="JQ116" s="46"/>
      <c r="JR116" s="46"/>
      <c r="JS116" s="46"/>
      <c r="JT116" s="46"/>
      <c r="JU116" s="46"/>
      <c r="JV116" s="46"/>
      <c r="JW116" s="46"/>
      <c r="JX116" s="46"/>
      <c r="JY116" s="46"/>
      <c r="JZ116" s="46"/>
      <c r="KA116" s="46"/>
      <c r="KB116" s="46"/>
      <c r="KC116" s="46"/>
      <c r="KD116" s="46"/>
      <c r="KE116" s="46"/>
      <c r="KF116" s="46"/>
      <c r="KG116" s="46"/>
      <c r="KH116" s="46"/>
      <c r="KI116" s="46"/>
      <c r="KJ116" s="46"/>
      <c r="KK116" s="46"/>
      <c r="KL116" s="46"/>
      <c r="KM116" s="46"/>
      <c r="KN116" s="46"/>
      <c r="KO116" s="46"/>
      <c r="KP116" s="46"/>
      <c r="KQ116" s="46"/>
      <c r="KR116" s="46"/>
      <c r="KS116" s="46"/>
      <c r="KT116" s="46"/>
      <c r="KU116" s="46"/>
      <c r="KV116" s="46"/>
      <c r="KW116" s="46"/>
      <c r="KX116" s="46"/>
      <c r="KY116" s="46"/>
      <c r="KZ116" s="46"/>
      <c r="LA116" s="46"/>
      <c r="LB116" s="46"/>
      <c r="LC116" s="46"/>
      <c r="LD116" s="46"/>
      <c r="LE116" s="46"/>
      <c r="LF116" s="46"/>
      <c r="LG116" s="46"/>
      <c r="LH116" s="46"/>
      <c r="LI116" s="46"/>
      <c r="LJ116" s="46"/>
      <c r="LK116" s="46"/>
      <c r="LL116" s="46"/>
      <c r="LM116" s="46"/>
      <c r="LN116" s="46"/>
      <c r="LO116" s="46"/>
      <c r="LP116" s="46"/>
      <c r="LQ116" s="46"/>
      <c r="LR116" s="46"/>
      <c r="LS116" s="46"/>
      <c r="LT116" s="46"/>
      <c r="LU116" s="46"/>
      <c r="LV116" s="46"/>
      <c r="LW116" s="46"/>
      <c r="LX116" s="46"/>
      <c r="LY116" s="46"/>
      <c r="LZ116" s="46"/>
      <c r="MA116" s="46"/>
      <c r="MB116" s="46"/>
      <c r="MC116" s="46"/>
      <c r="MD116" s="46"/>
      <c r="ME116" s="46"/>
      <c r="MF116" s="46"/>
      <c r="MG116" s="46"/>
      <c r="MH116" s="46"/>
      <c r="MI116" s="46"/>
      <c r="MJ116" s="46"/>
      <c r="MK116" s="46"/>
      <c r="ML116" s="46"/>
      <c r="MM116" s="46"/>
      <c r="MN116" s="46"/>
      <c r="MO116" s="46"/>
      <c r="MP116" s="46"/>
      <c r="MQ116" s="46"/>
      <c r="MR116" s="46"/>
      <c r="MS116" s="46"/>
      <c r="MT116" s="46"/>
      <c r="MU116" s="46"/>
      <c r="MV116" s="46"/>
      <c r="MW116" s="46"/>
      <c r="MX116" s="46"/>
      <c r="MY116" s="46"/>
      <c r="MZ116" s="46"/>
      <c r="NA116" s="46"/>
      <c r="NB116" s="46"/>
      <c r="NC116" s="46"/>
      <c r="ND116" s="46"/>
      <c r="NE116" s="46"/>
      <c r="NF116" s="46"/>
      <c r="NG116" s="46"/>
      <c r="NH116" s="46"/>
      <c r="NI116" s="46"/>
      <c r="NJ116" s="46"/>
      <c r="NK116" s="46"/>
      <c r="NL116" s="46"/>
      <c r="NM116" s="46"/>
      <c r="NN116" s="46"/>
      <c r="NO116" s="46"/>
      <c r="NP116" s="46"/>
      <c r="NQ116" s="46"/>
      <c r="NR116" s="46"/>
      <c r="NS116" s="46"/>
      <c r="NT116" s="46"/>
      <c r="NU116" s="46"/>
      <c r="NV116" s="46"/>
      <c r="NW116" s="46"/>
      <c r="NX116" s="46"/>
      <c r="NY116" s="46"/>
      <c r="NZ116" s="46"/>
      <c r="OA116" s="46"/>
      <c r="OB116" s="46"/>
      <c r="OC116" s="46"/>
      <c r="OD116" s="46"/>
      <c r="OE116" s="46"/>
      <c r="OF116" s="46"/>
      <c r="OG116" s="46"/>
      <c r="OH116" s="46"/>
      <c r="OI116" s="46"/>
      <c r="OJ116" s="46"/>
      <c r="OK116" s="46"/>
      <c r="OL116" s="46"/>
      <c r="OM116" s="46"/>
      <c r="ON116" s="46"/>
      <c r="OO116" s="46"/>
      <c r="OP116" s="46"/>
      <c r="OQ116" s="46"/>
      <c r="OR116" s="46"/>
      <c r="OS116" s="46"/>
      <c r="OT116" s="46"/>
      <c r="OU116" s="46"/>
      <c r="OV116" s="46"/>
      <c r="OW116" s="46"/>
      <c r="OX116" s="46"/>
      <c r="OY116" s="46"/>
      <c r="OZ116" s="46"/>
      <c r="PA116" s="46"/>
      <c r="PB116" s="46"/>
      <c r="PC116" s="46"/>
      <c r="PD116" s="46"/>
      <c r="PE116" s="46"/>
      <c r="PF116" s="46"/>
      <c r="PG116" s="46"/>
      <c r="PH116" s="46"/>
      <c r="PI116" s="46"/>
      <c r="PJ116" s="46"/>
      <c r="PK116" s="46"/>
      <c r="PL116" s="46"/>
      <c r="PM116" s="46"/>
      <c r="PN116" s="46"/>
      <c r="PO116" s="46"/>
      <c r="PP116" s="46"/>
      <c r="PQ116" s="46"/>
      <c r="PR116" s="46"/>
      <c r="PS116" s="46"/>
      <c r="PT116" s="46"/>
    </row>
    <row r="117" spans="1:436" x14ac:dyDescent="0.2">
      <c r="A117" s="48" t="s">
        <v>10</v>
      </c>
      <c r="B117" s="49" t="s">
        <v>1</v>
      </c>
      <c r="C117" s="50">
        <v>90</v>
      </c>
      <c r="D117" s="50">
        <f>D116/C116*100</f>
        <v>133.33333333333331</v>
      </c>
      <c r="E117" s="50">
        <f t="shared" ref="E117" si="139">E116/D116*100</f>
        <v>108.33333333333333</v>
      </c>
      <c r="F117" s="50">
        <f>F116/E116*100</f>
        <v>90.769230769230774</v>
      </c>
      <c r="G117" s="50">
        <f>G116/F116*100</f>
        <v>103.38983050847457</v>
      </c>
      <c r="H117" s="50">
        <f>H116/G116*100</f>
        <v>100</v>
      </c>
      <c r="I117" s="50">
        <f>H116/G116*100</f>
        <v>100</v>
      </c>
      <c r="J117" s="50">
        <f>H116/G116*100</f>
        <v>100</v>
      </c>
      <c r="K117" s="50">
        <f>K116/H116*100</f>
        <v>100.4</v>
      </c>
      <c r="L117" s="50">
        <f>L116/H116*100</f>
        <v>100.8</v>
      </c>
      <c r="M117" s="50">
        <f>M116/K116*100</f>
        <v>100.49999999999999</v>
      </c>
      <c r="N117" s="50">
        <f>N116/L116*100</f>
        <v>100.70000000000002</v>
      </c>
      <c r="O117" s="50">
        <f t="shared" ref="O117:P117" si="140">O116/M116*100</f>
        <v>100.6</v>
      </c>
      <c r="P117" s="50">
        <f t="shared" si="140"/>
        <v>101</v>
      </c>
    </row>
    <row r="118" spans="1:436" hidden="1" x14ac:dyDescent="0.2">
      <c r="A118" s="48" t="s">
        <v>89</v>
      </c>
      <c r="B118" s="49" t="s">
        <v>51</v>
      </c>
      <c r="C118" s="73">
        <v>5</v>
      </c>
      <c r="D118" s="73">
        <v>4</v>
      </c>
      <c r="E118" s="73"/>
      <c r="F118" s="73"/>
      <c r="G118" s="73"/>
      <c r="H118" s="73"/>
      <c r="I118" s="73"/>
      <c r="J118" s="73"/>
      <c r="K118" s="73"/>
      <c r="L118" s="73"/>
      <c r="M118" s="73"/>
      <c r="N118" s="73"/>
      <c r="O118" s="73"/>
      <c r="P118" s="73"/>
    </row>
    <row r="119" spans="1:436" hidden="1" x14ac:dyDescent="0.2">
      <c r="A119" s="74" t="s">
        <v>47</v>
      </c>
      <c r="B119" s="49" t="s">
        <v>51</v>
      </c>
      <c r="C119" s="73">
        <v>40</v>
      </c>
      <c r="D119" s="73">
        <v>56</v>
      </c>
      <c r="E119" s="73"/>
      <c r="F119" s="73"/>
      <c r="G119" s="73"/>
      <c r="H119" s="73"/>
      <c r="I119" s="73"/>
      <c r="J119" s="73"/>
      <c r="K119" s="73"/>
      <c r="L119" s="73"/>
      <c r="M119" s="73"/>
      <c r="N119" s="73"/>
      <c r="O119" s="73"/>
      <c r="P119" s="73"/>
    </row>
    <row r="120" spans="1:436" ht="27" x14ac:dyDescent="0.2">
      <c r="A120" s="77" t="s">
        <v>22</v>
      </c>
      <c r="B120" s="49" t="s">
        <v>51</v>
      </c>
      <c r="C120" s="73">
        <f>C122+C124</f>
        <v>239</v>
      </c>
      <c r="D120" s="73">
        <f t="shared" ref="D120:P120" si="141">D122+D124</f>
        <v>229</v>
      </c>
      <c r="E120" s="73">
        <f>E122+E124</f>
        <v>226</v>
      </c>
      <c r="F120" s="73">
        <f t="shared" si="141"/>
        <v>280</v>
      </c>
      <c r="G120" s="73">
        <f t="shared" si="141"/>
        <v>224</v>
      </c>
      <c r="H120" s="73">
        <f t="shared" si="141"/>
        <v>228</v>
      </c>
      <c r="I120" s="73">
        <f>H122+H124</f>
        <v>228</v>
      </c>
      <c r="J120" s="73">
        <f>H122+H124</f>
        <v>228</v>
      </c>
      <c r="K120" s="73">
        <f t="shared" si="141"/>
        <v>228.91200000000001</v>
      </c>
      <c r="L120" s="73">
        <f t="shared" si="141"/>
        <v>229.82400000000001</v>
      </c>
      <c r="M120" s="73">
        <f t="shared" si="141"/>
        <v>230.05655999999996</v>
      </c>
      <c r="N120" s="73">
        <f t="shared" si="141"/>
        <v>231.43276800000001</v>
      </c>
      <c r="O120" s="73">
        <f t="shared" si="141"/>
        <v>231.43689935999998</v>
      </c>
      <c r="P120" s="73">
        <f t="shared" si="141"/>
        <v>233.74709568000003</v>
      </c>
    </row>
    <row r="121" spans="1:436" x14ac:dyDescent="0.2">
      <c r="A121" s="48" t="s">
        <v>10</v>
      </c>
      <c r="B121" s="49" t="s">
        <v>1</v>
      </c>
      <c r="C121" s="50">
        <v>98.8</v>
      </c>
      <c r="D121" s="50">
        <f>D120/C120*100</f>
        <v>95.81589958158996</v>
      </c>
      <c r="E121" s="50">
        <f t="shared" ref="E121" si="142">E120/D120*100</f>
        <v>98.689956331877724</v>
      </c>
      <c r="F121" s="50">
        <f>F120/E120*100</f>
        <v>123.8938053097345</v>
      </c>
      <c r="G121" s="50">
        <f>G120/F120*100</f>
        <v>80</v>
      </c>
      <c r="H121" s="50">
        <f>H120/G120*100</f>
        <v>101.78571428571428</v>
      </c>
      <c r="I121" s="50">
        <f>H120/G120*100</f>
        <v>101.78571428571428</v>
      </c>
      <c r="J121" s="50">
        <f>H120/G120*100</f>
        <v>101.78571428571428</v>
      </c>
      <c r="K121" s="50">
        <f>K120/H120*100</f>
        <v>100.4</v>
      </c>
      <c r="L121" s="50">
        <f>L120/H120*100</f>
        <v>100.8</v>
      </c>
      <c r="M121" s="50">
        <f>M120/K120*100</f>
        <v>100.49999999999999</v>
      </c>
      <c r="N121" s="50">
        <f>N120/L120*100</f>
        <v>100.69999999999999</v>
      </c>
      <c r="O121" s="50">
        <f t="shared" ref="O121:P121" si="143">O120/M120*100</f>
        <v>100.6</v>
      </c>
      <c r="P121" s="50">
        <f t="shared" si="143"/>
        <v>101</v>
      </c>
    </row>
    <row r="122" spans="1:436" ht="38.25" x14ac:dyDescent="0.2">
      <c r="A122" s="74" t="s">
        <v>49</v>
      </c>
      <c r="B122" s="49" t="s">
        <v>51</v>
      </c>
      <c r="C122" s="73">
        <v>57</v>
      </c>
      <c r="D122" s="73">
        <v>55</v>
      </c>
      <c r="E122" s="89">
        <v>52</v>
      </c>
      <c r="F122" s="73">
        <v>52</v>
      </c>
      <c r="G122" s="73">
        <v>55</v>
      </c>
      <c r="H122" s="73">
        <v>55</v>
      </c>
      <c r="I122" s="73">
        <v>57</v>
      </c>
      <c r="J122" s="73">
        <v>57</v>
      </c>
      <c r="K122" s="73">
        <f>H122*100.4%</f>
        <v>55.22</v>
      </c>
      <c r="L122" s="73">
        <f>H122*100.8%</f>
        <v>55.44</v>
      </c>
      <c r="M122" s="73">
        <f>K122*100.5%</f>
        <v>55.496099999999991</v>
      </c>
      <c r="N122" s="73">
        <f>L122*100.7%</f>
        <v>55.828080000000007</v>
      </c>
      <c r="O122" s="73">
        <f>M122*100.6%</f>
        <v>55.829076599999993</v>
      </c>
      <c r="P122" s="73">
        <f>N122*101%</f>
        <v>56.386360800000006</v>
      </c>
    </row>
    <row r="123" spans="1:436" x14ac:dyDescent="0.2">
      <c r="A123" s="48" t="s">
        <v>10</v>
      </c>
      <c r="B123" s="49" t="s">
        <v>1</v>
      </c>
      <c r="C123" s="50">
        <v>98.3</v>
      </c>
      <c r="D123" s="50">
        <f>D122/C122*100</f>
        <v>96.491228070175438</v>
      </c>
      <c r="E123" s="50">
        <f t="shared" ref="E123" si="144">E122/D122*100</f>
        <v>94.545454545454547</v>
      </c>
      <c r="F123" s="50">
        <f>F122/E122*100</f>
        <v>100</v>
      </c>
      <c r="G123" s="50">
        <f>G122/F122*100</f>
        <v>105.76923076923077</v>
      </c>
      <c r="H123" s="50">
        <f>H122/G122*100</f>
        <v>100</v>
      </c>
      <c r="I123" s="50">
        <f>H122/G122*100</f>
        <v>100</v>
      </c>
      <c r="J123" s="50">
        <f>H122/G122*100</f>
        <v>100</v>
      </c>
      <c r="K123" s="50">
        <f>K122/H122*100</f>
        <v>100.4</v>
      </c>
      <c r="L123" s="50">
        <f>L122/H122*100</f>
        <v>100.8</v>
      </c>
      <c r="M123" s="50">
        <f>M122/K122*100</f>
        <v>100.49999999999999</v>
      </c>
      <c r="N123" s="50">
        <f>N122/L122*100</f>
        <v>100.70000000000002</v>
      </c>
      <c r="O123" s="50">
        <f t="shared" ref="O123:P123" si="145">O122/M122*100</f>
        <v>100.6</v>
      </c>
      <c r="P123" s="50">
        <f t="shared" si="145"/>
        <v>101</v>
      </c>
    </row>
    <row r="124" spans="1:436" x14ac:dyDescent="0.2">
      <c r="A124" s="74" t="s">
        <v>48</v>
      </c>
      <c r="B124" s="49" t="s">
        <v>51</v>
      </c>
      <c r="C124" s="73">
        <f>C126+C127</f>
        <v>182</v>
      </c>
      <c r="D124" s="73">
        <f t="shared" ref="D124:E124" si="146">D126+D127</f>
        <v>174</v>
      </c>
      <c r="E124" s="73">
        <f t="shared" si="146"/>
        <v>174</v>
      </c>
      <c r="F124" s="73">
        <f>F126+F127</f>
        <v>228</v>
      </c>
      <c r="G124" s="73">
        <f t="shared" ref="G124:P124" si="147">G126+G127</f>
        <v>169</v>
      </c>
      <c r="H124" s="73">
        <f t="shared" si="147"/>
        <v>173</v>
      </c>
      <c r="I124" s="73">
        <f>H126+H127</f>
        <v>173</v>
      </c>
      <c r="J124" s="73">
        <f>H126+H127</f>
        <v>173</v>
      </c>
      <c r="K124" s="73">
        <f t="shared" si="147"/>
        <v>173.69200000000001</v>
      </c>
      <c r="L124" s="73">
        <f t="shared" si="147"/>
        <v>174.38400000000001</v>
      </c>
      <c r="M124" s="73">
        <f t="shared" si="147"/>
        <v>174.56045999999998</v>
      </c>
      <c r="N124" s="73">
        <f t="shared" si="147"/>
        <v>175.60468800000001</v>
      </c>
      <c r="O124" s="73">
        <f t="shared" si="147"/>
        <v>175.60782275999998</v>
      </c>
      <c r="P124" s="73">
        <f t="shared" si="147"/>
        <v>177.36073488000002</v>
      </c>
    </row>
    <row r="125" spans="1:436" x14ac:dyDescent="0.2">
      <c r="A125" s="48" t="s">
        <v>10</v>
      </c>
      <c r="B125" s="49" t="s">
        <v>1</v>
      </c>
      <c r="C125" s="50">
        <v>98.9</v>
      </c>
      <c r="D125" s="50">
        <f>D124/C124*100</f>
        <v>95.604395604395606</v>
      </c>
      <c r="E125" s="50">
        <f t="shared" ref="E125" si="148">E124/D124*100</f>
        <v>100</v>
      </c>
      <c r="F125" s="50">
        <f>F124/E124*100</f>
        <v>131.0344827586207</v>
      </c>
      <c r="G125" s="50">
        <f>G124/F124*100</f>
        <v>74.122807017543863</v>
      </c>
      <c r="H125" s="50">
        <f>H124/G124*100</f>
        <v>102.36686390532543</v>
      </c>
      <c r="I125" s="50">
        <f>H124/G124*100</f>
        <v>102.36686390532543</v>
      </c>
      <c r="J125" s="50">
        <f>H124/G124*100</f>
        <v>102.36686390532543</v>
      </c>
      <c r="K125" s="50">
        <f>K124/H124*100</f>
        <v>100.4</v>
      </c>
      <c r="L125" s="50">
        <f>L124/H124*100</f>
        <v>100.8</v>
      </c>
      <c r="M125" s="50">
        <f>M124/K124*100</f>
        <v>100.49999999999999</v>
      </c>
      <c r="N125" s="50">
        <f>N124/L124*100</f>
        <v>100.69999999999999</v>
      </c>
      <c r="O125" s="50">
        <f t="shared" ref="O125:P125" si="149">O124/M124*100</f>
        <v>100.6</v>
      </c>
      <c r="P125" s="50">
        <f t="shared" si="149"/>
        <v>101</v>
      </c>
    </row>
    <row r="126" spans="1:436" x14ac:dyDescent="0.2">
      <c r="A126" s="79" t="s">
        <v>90</v>
      </c>
      <c r="B126" s="49" t="s">
        <v>51</v>
      </c>
      <c r="C126" s="73">
        <v>62</v>
      </c>
      <c r="D126" s="73">
        <v>59</v>
      </c>
      <c r="E126" s="73">
        <v>59</v>
      </c>
      <c r="F126" s="73">
        <v>57</v>
      </c>
      <c r="G126" s="73">
        <v>53</v>
      </c>
      <c r="H126" s="73">
        <v>48</v>
      </c>
      <c r="I126" s="73">
        <v>170</v>
      </c>
      <c r="J126" s="73">
        <v>171</v>
      </c>
      <c r="K126" s="73">
        <f t="shared" ref="K126:K127" si="150">H126*100.4%</f>
        <v>48.192</v>
      </c>
      <c r="L126" s="73">
        <f t="shared" ref="L126:L127" si="151">H126*100.8%</f>
        <v>48.384</v>
      </c>
      <c r="M126" s="73">
        <f t="shared" ref="M126:M127" si="152">K126*100.5%</f>
        <v>48.432959999999994</v>
      </c>
      <c r="N126" s="73">
        <f t="shared" ref="N126:N127" si="153">L126*100.7%</f>
        <v>48.722688000000005</v>
      </c>
      <c r="O126" s="73">
        <f t="shared" ref="O126:O127" si="154">M126*100.6%</f>
        <v>48.723557759999991</v>
      </c>
      <c r="P126" s="73">
        <f t="shared" ref="P126:P127" si="155">N126*101%</f>
        <v>49.209914880000007</v>
      </c>
    </row>
    <row r="127" spans="1:436" x14ac:dyDescent="0.2">
      <c r="A127" s="74" t="s">
        <v>47</v>
      </c>
      <c r="B127" s="49" t="s">
        <v>51</v>
      </c>
      <c r="C127" s="73">
        <v>120</v>
      </c>
      <c r="D127" s="73">
        <v>115</v>
      </c>
      <c r="E127" s="73">
        <v>115</v>
      </c>
      <c r="F127" s="73">
        <v>171</v>
      </c>
      <c r="G127" s="73">
        <v>116</v>
      </c>
      <c r="H127" s="73">
        <v>125</v>
      </c>
      <c r="I127" s="73">
        <v>170</v>
      </c>
      <c r="J127" s="73">
        <v>171</v>
      </c>
      <c r="K127" s="73">
        <f t="shared" si="150"/>
        <v>125.5</v>
      </c>
      <c r="L127" s="73">
        <f t="shared" si="151"/>
        <v>126</v>
      </c>
      <c r="M127" s="73">
        <f t="shared" si="152"/>
        <v>126.12749999999998</v>
      </c>
      <c r="N127" s="73">
        <f t="shared" si="153"/>
        <v>126.88200000000002</v>
      </c>
      <c r="O127" s="73">
        <f t="shared" si="154"/>
        <v>126.88426499999998</v>
      </c>
      <c r="P127" s="73">
        <f t="shared" si="155"/>
        <v>128.15082000000001</v>
      </c>
    </row>
    <row r="128" spans="1:436" ht="13.5" x14ac:dyDescent="0.2">
      <c r="A128" s="77" t="s">
        <v>23</v>
      </c>
      <c r="B128" s="49" t="s">
        <v>51</v>
      </c>
      <c r="C128" s="73">
        <f>C130+C132</f>
        <v>3</v>
      </c>
      <c r="D128" s="73">
        <f t="shared" ref="D128:P128" si="156">D130+D132</f>
        <v>5</v>
      </c>
      <c r="E128" s="73">
        <f t="shared" si="156"/>
        <v>2</v>
      </c>
      <c r="F128" s="73">
        <f t="shared" si="156"/>
        <v>4</v>
      </c>
      <c r="G128" s="73">
        <f t="shared" si="156"/>
        <v>5</v>
      </c>
      <c r="H128" s="73">
        <f t="shared" si="156"/>
        <v>2</v>
      </c>
      <c r="I128" s="73">
        <f>H130+H132</f>
        <v>2</v>
      </c>
      <c r="J128" s="73">
        <f>H130+H132</f>
        <v>2</v>
      </c>
      <c r="K128" s="73">
        <f t="shared" si="156"/>
        <v>2.008</v>
      </c>
      <c r="L128" s="73">
        <f t="shared" si="156"/>
        <v>2.016</v>
      </c>
      <c r="M128" s="73">
        <f t="shared" si="156"/>
        <v>2.0180399999999996</v>
      </c>
      <c r="N128" s="73">
        <f t="shared" si="156"/>
        <v>2.0301120000000004</v>
      </c>
      <c r="O128" s="73">
        <f t="shared" si="156"/>
        <v>2.0301482399999995</v>
      </c>
      <c r="P128" s="73">
        <f t="shared" si="156"/>
        <v>2.0504131200000004</v>
      </c>
    </row>
    <row r="129" spans="1:16" x14ac:dyDescent="0.2">
      <c r="A129" s="48" t="s">
        <v>10</v>
      </c>
      <c r="B129" s="49" t="s">
        <v>1</v>
      </c>
      <c r="C129" s="50">
        <v>100</v>
      </c>
      <c r="D129" s="50">
        <f>D128/C128*100</f>
        <v>166.66666666666669</v>
      </c>
      <c r="E129" s="50">
        <f t="shared" ref="E129" si="157">E128/D128*100</f>
        <v>40</v>
      </c>
      <c r="F129" s="50">
        <f>F128/E128*100</f>
        <v>200</v>
      </c>
      <c r="G129" s="50">
        <f t="shared" ref="G129:H129" si="158">G128/F128*100</f>
        <v>125</v>
      </c>
      <c r="H129" s="50">
        <f t="shared" si="158"/>
        <v>40</v>
      </c>
      <c r="I129" s="50">
        <f>H128/G128*100</f>
        <v>40</v>
      </c>
      <c r="J129" s="50">
        <f>H128/H128*100</f>
        <v>100</v>
      </c>
      <c r="K129" s="50">
        <f>K128/H128*100</f>
        <v>100.4</v>
      </c>
      <c r="L129" s="50">
        <f t="shared" ref="L129" si="159">L128/K128*100</f>
        <v>100.39840637450199</v>
      </c>
      <c r="M129" s="50">
        <f t="shared" ref="M129" si="160">M128/L128*100</f>
        <v>100.10119047619045</v>
      </c>
      <c r="N129" s="50">
        <f t="shared" ref="N129" si="161">N128/M128*100</f>
        <v>100.59820419813288</v>
      </c>
      <c r="O129" s="50">
        <f t="shared" ref="O129" si="162">O128/N128*100</f>
        <v>100.00178512318527</v>
      </c>
      <c r="P129" s="50">
        <f t="shared" ref="P129" si="163">P128/O128*100</f>
        <v>100.9981970577676</v>
      </c>
    </row>
    <row r="130" spans="1:16" ht="38.25" x14ac:dyDescent="0.2">
      <c r="A130" s="74" t="s">
        <v>49</v>
      </c>
      <c r="B130" s="49" t="s">
        <v>51</v>
      </c>
      <c r="C130" s="73">
        <v>0</v>
      </c>
      <c r="D130" s="73">
        <v>0</v>
      </c>
      <c r="E130" s="73">
        <v>0</v>
      </c>
      <c r="F130" s="73">
        <v>0</v>
      </c>
      <c r="G130" s="73">
        <v>0</v>
      </c>
      <c r="H130" s="73">
        <v>0</v>
      </c>
      <c r="I130" s="73">
        <v>0</v>
      </c>
      <c r="J130" s="73">
        <v>0</v>
      </c>
      <c r="K130" s="73">
        <v>0</v>
      </c>
      <c r="L130" s="73">
        <v>0</v>
      </c>
      <c r="M130" s="73">
        <v>0</v>
      </c>
      <c r="N130" s="73">
        <v>0</v>
      </c>
      <c r="O130" s="73">
        <v>0</v>
      </c>
      <c r="P130" s="73">
        <v>0</v>
      </c>
    </row>
    <row r="131" spans="1:16" x14ac:dyDescent="0.2">
      <c r="A131" s="48" t="s">
        <v>10</v>
      </c>
      <c r="B131" s="49" t="s">
        <v>1</v>
      </c>
      <c r="C131" s="50">
        <v>0</v>
      </c>
      <c r="D131" s="50">
        <v>0</v>
      </c>
      <c r="E131" s="50">
        <v>0</v>
      </c>
      <c r="F131" s="50">
        <v>0</v>
      </c>
      <c r="G131" s="50">
        <v>0</v>
      </c>
      <c r="H131" s="50">
        <v>0</v>
      </c>
      <c r="I131" s="50">
        <v>0</v>
      </c>
      <c r="J131" s="50">
        <v>0</v>
      </c>
      <c r="K131" s="50">
        <v>0</v>
      </c>
      <c r="L131" s="50">
        <v>0</v>
      </c>
      <c r="M131" s="50">
        <v>0</v>
      </c>
      <c r="N131" s="50">
        <v>0</v>
      </c>
      <c r="O131" s="50">
        <v>0</v>
      </c>
      <c r="P131" s="50">
        <v>0</v>
      </c>
    </row>
    <row r="132" spans="1:16" x14ac:dyDescent="0.2">
      <c r="A132" s="74" t="s">
        <v>48</v>
      </c>
      <c r="B132" s="49" t="s">
        <v>51</v>
      </c>
      <c r="C132" s="49">
        <v>3</v>
      </c>
      <c r="D132" s="49">
        <v>5</v>
      </c>
      <c r="E132" s="49">
        <v>2</v>
      </c>
      <c r="F132" s="49">
        <v>4</v>
      </c>
      <c r="G132" s="49">
        <v>5</v>
      </c>
      <c r="H132" s="86">
        <v>2</v>
      </c>
      <c r="I132" s="86">
        <v>170</v>
      </c>
      <c r="J132" s="86">
        <v>171</v>
      </c>
      <c r="K132" s="86">
        <f>H132*100.4%</f>
        <v>2.008</v>
      </c>
      <c r="L132" s="86">
        <f>H132*100.8%</f>
        <v>2.016</v>
      </c>
      <c r="M132" s="86">
        <f>K132*100.5%</f>
        <v>2.0180399999999996</v>
      </c>
      <c r="N132" s="86">
        <f>L132*100.7%</f>
        <v>2.0301120000000004</v>
      </c>
      <c r="O132" s="86">
        <f>M132*100.6%</f>
        <v>2.0301482399999995</v>
      </c>
      <c r="P132" s="86">
        <f>N132*101%</f>
        <v>2.0504131200000004</v>
      </c>
    </row>
    <row r="133" spans="1:16" x14ac:dyDescent="0.2">
      <c r="A133" s="48" t="s">
        <v>10</v>
      </c>
      <c r="B133" s="49" t="s">
        <v>1</v>
      </c>
      <c r="C133" s="50">
        <v>100</v>
      </c>
      <c r="D133" s="50">
        <f>D132/C132*100</f>
        <v>166.66666666666669</v>
      </c>
      <c r="E133" s="50">
        <f t="shared" ref="E133" si="164">E132/D132*100</f>
        <v>40</v>
      </c>
      <c r="F133" s="50">
        <f>F132/E132*100</f>
        <v>200</v>
      </c>
      <c r="G133" s="50">
        <f>G132/F132*100</f>
        <v>125</v>
      </c>
      <c r="H133" s="50">
        <f>H132/G132*100</f>
        <v>40</v>
      </c>
      <c r="I133" s="50">
        <f>H132/G132*100</f>
        <v>40</v>
      </c>
      <c r="J133" s="50">
        <f>H132/G132*100</f>
        <v>40</v>
      </c>
      <c r="K133" s="50">
        <f>K132/H132*100</f>
        <v>100.4</v>
      </c>
      <c r="L133" s="50">
        <f>L132/H132*100</f>
        <v>100.8</v>
      </c>
      <c r="M133" s="50">
        <f>M132/K132*100</f>
        <v>100.49999999999999</v>
      </c>
      <c r="N133" s="50">
        <f>N132/L132*100</f>
        <v>100.70000000000002</v>
      </c>
      <c r="O133" s="50">
        <f t="shared" ref="O133:P133" si="165">O132/M132*100</f>
        <v>100.6</v>
      </c>
      <c r="P133" s="50">
        <f t="shared" si="165"/>
        <v>101</v>
      </c>
    </row>
    <row r="134" spans="1:16" ht="27" x14ac:dyDescent="0.2">
      <c r="A134" s="77" t="s">
        <v>24</v>
      </c>
      <c r="B134" s="49" t="s">
        <v>51</v>
      </c>
      <c r="C134" s="73">
        <f>C136+C138</f>
        <v>17</v>
      </c>
      <c r="D134" s="73">
        <f t="shared" ref="D134:P134" si="166">D136+D138</f>
        <v>20</v>
      </c>
      <c r="E134" s="73">
        <f>E136+E138</f>
        <v>14</v>
      </c>
      <c r="F134" s="73">
        <f t="shared" si="166"/>
        <v>13</v>
      </c>
      <c r="G134" s="73">
        <f t="shared" si="166"/>
        <v>13</v>
      </c>
      <c r="H134" s="73">
        <f t="shared" si="166"/>
        <v>7</v>
      </c>
      <c r="I134" s="73">
        <f>H136+H138</f>
        <v>7</v>
      </c>
      <c r="J134" s="73">
        <f>H136+H138</f>
        <v>7</v>
      </c>
      <c r="K134" s="73">
        <f t="shared" si="166"/>
        <v>7.0280000000000005</v>
      </c>
      <c r="L134" s="73">
        <f t="shared" si="166"/>
        <v>7.056</v>
      </c>
      <c r="M134" s="73">
        <f t="shared" si="166"/>
        <v>7.0631399999999998</v>
      </c>
      <c r="N134" s="73">
        <f t="shared" si="166"/>
        <v>7.105392000000001</v>
      </c>
      <c r="O134" s="73">
        <f t="shared" si="166"/>
        <v>7.1055188400000002</v>
      </c>
      <c r="P134" s="73">
        <f t="shared" si="166"/>
        <v>7.1764459200000008</v>
      </c>
    </row>
    <row r="135" spans="1:16" x14ac:dyDescent="0.2">
      <c r="A135" s="48" t="s">
        <v>10</v>
      </c>
      <c r="B135" s="49" t="s">
        <v>1</v>
      </c>
      <c r="C135" s="50">
        <v>100</v>
      </c>
      <c r="D135" s="50">
        <f>D134/C134*100</f>
        <v>117.64705882352942</v>
      </c>
      <c r="E135" s="50">
        <f t="shared" ref="E135" si="167">E134/D134*100</f>
        <v>70</v>
      </c>
      <c r="F135" s="50">
        <f>F134/E134*100</f>
        <v>92.857142857142861</v>
      </c>
      <c r="G135" s="50">
        <f>G134/F134*100</f>
        <v>100</v>
      </c>
      <c r="H135" s="50">
        <f>H134/G134*100</f>
        <v>53.846153846153847</v>
      </c>
      <c r="I135" s="50">
        <f>H134/G134*100</f>
        <v>53.846153846153847</v>
      </c>
      <c r="J135" s="50">
        <f>H134/G134*100</f>
        <v>53.846153846153847</v>
      </c>
      <c r="K135" s="50">
        <f>K134/H134*100</f>
        <v>100.4</v>
      </c>
      <c r="L135" s="50">
        <f>L134/H134*100</f>
        <v>100.8</v>
      </c>
      <c r="M135" s="50">
        <f>M134/K134*100</f>
        <v>100.49999999999999</v>
      </c>
      <c r="N135" s="50">
        <f>N134/L134*100</f>
        <v>100.70000000000002</v>
      </c>
      <c r="O135" s="50">
        <f t="shared" ref="O135:P135" si="168">O134/M134*100</f>
        <v>100.6</v>
      </c>
      <c r="P135" s="50">
        <f t="shared" si="168"/>
        <v>101</v>
      </c>
    </row>
    <row r="136" spans="1:16" ht="38.25" x14ac:dyDescent="0.2">
      <c r="A136" s="74" t="s">
        <v>49</v>
      </c>
      <c r="B136" s="49" t="s">
        <v>51</v>
      </c>
      <c r="C136" s="73">
        <v>0</v>
      </c>
      <c r="D136" s="73">
        <v>0</v>
      </c>
      <c r="E136" s="73">
        <v>0</v>
      </c>
      <c r="F136" s="73">
        <v>0</v>
      </c>
      <c r="G136" s="73">
        <v>0</v>
      </c>
      <c r="H136" s="73">
        <v>0</v>
      </c>
      <c r="I136" s="73">
        <v>0</v>
      </c>
      <c r="J136" s="73">
        <v>0</v>
      </c>
      <c r="K136" s="73">
        <v>0</v>
      </c>
      <c r="L136" s="73">
        <v>0</v>
      </c>
      <c r="M136" s="73">
        <v>0</v>
      </c>
      <c r="N136" s="73">
        <v>0</v>
      </c>
      <c r="O136" s="73">
        <v>0</v>
      </c>
      <c r="P136" s="73">
        <v>0</v>
      </c>
    </row>
    <row r="137" spans="1:16" x14ac:dyDescent="0.2">
      <c r="A137" s="48" t="s">
        <v>10</v>
      </c>
      <c r="B137" s="49" t="s">
        <v>1</v>
      </c>
      <c r="C137" s="50">
        <v>0</v>
      </c>
      <c r="D137" s="50">
        <v>0</v>
      </c>
      <c r="E137" s="50">
        <v>0</v>
      </c>
      <c r="F137" s="50">
        <v>0</v>
      </c>
      <c r="G137" s="50">
        <v>0</v>
      </c>
      <c r="H137" s="50">
        <v>0</v>
      </c>
      <c r="I137" s="50">
        <v>0</v>
      </c>
      <c r="J137" s="50">
        <v>0</v>
      </c>
      <c r="K137" s="50">
        <v>0</v>
      </c>
      <c r="L137" s="50">
        <v>0</v>
      </c>
      <c r="M137" s="50">
        <v>0</v>
      </c>
      <c r="N137" s="50">
        <v>0</v>
      </c>
      <c r="O137" s="50">
        <v>0</v>
      </c>
      <c r="P137" s="50">
        <v>0</v>
      </c>
    </row>
    <row r="138" spans="1:16" x14ac:dyDescent="0.2">
      <c r="A138" s="74" t="s">
        <v>48</v>
      </c>
      <c r="B138" s="49" t="s">
        <v>51</v>
      </c>
      <c r="C138" s="49">
        <v>17</v>
      </c>
      <c r="D138" s="49">
        <v>20</v>
      </c>
      <c r="E138" s="49">
        <v>14</v>
      </c>
      <c r="F138" s="49">
        <v>13</v>
      </c>
      <c r="G138" s="49">
        <v>13</v>
      </c>
      <c r="H138" s="50">
        <v>7</v>
      </c>
      <c r="I138" s="50">
        <v>170</v>
      </c>
      <c r="J138" s="50">
        <v>171</v>
      </c>
      <c r="K138" s="50">
        <f>H138*100.4%</f>
        <v>7.0280000000000005</v>
      </c>
      <c r="L138" s="50">
        <f>H138*100.8%</f>
        <v>7.056</v>
      </c>
      <c r="M138" s="50">
        <f>K138*100.5%</f>
        <v>7.0631399999999998</v>
      </c>
      <c r="N138" s="50">
        <f>L138*100.7%</f>
        <v>7.105392000000001</v>
      </c>
      <c r="O138" s="50">
        <f>M138*100.6%</f>
        <v>7.1055188400000002</v>
      </c>
      <c r="P138" s="50">
        <f>N138*101%</f>
        <v>7.1764459200000008</v>
      </c>
    </row>
    <row r="139" spans="1:16" x14ac:dyDescent="0.2">
      <c r="A139" s="48" t="s">
        <v>10</v>
      </c>
      <c r="B139" s="49" t="s">
        <v>1</v>
      </c>
      <c r="C139" s="50">
        <v>100</v>
      </c>
      <c r="D139" s="50">
        <f>D138/C138*100</f>
        <v>117.64705882352942</v>
      </c>
      <c r="E139" s="50">
        <f t="shared" ref="E139" si="169">E138/D138*100</f>
        <v>70</v>
      </c>
      <c r="F139" s="50">
        <f>F138/E138*100</f>
        <v>92.857142857142861</v>
      </c>
      <c r="G139" s="50">
        <f>G138/F138*100</f>
        <v>100</v>
      </c>
      <c r="H139" s="50">
        <f>H138/G138*100</f>
        <v>53.846153846153847</v>
      </c>
      <c r="I139" s="50">
        <f>H138/G138*100</f>
        <v>53.846153846153847</v>
      </c>
      <c r="J139" s="50">
        <f>H138/G138*100</f>
        <v>53.846153846153847</v>
      </c>
      <c r="K139" s="50">
        <f>K138/H138*100</f>
        <v>100.4</v>
      </c>
      <c r="L139" s="50">
        <f>L138/H138*100</f>
        <v>100.8</v>
      </c>
      <c r="M139" s="50">
        <f>M138/K138*100</f>
        <v>100.49999999999999</v>
      </c>
      <c r="N139" s="50">
        <f>N138/L138*100</f>
        <v>100.70000000000002</v>
      </c>
      <c r="O139" s="50">
        <f t="shared" ref="O139:P139" si="170">O138/M138*100</f>
        <v>100.6</v>
      </c>
      <c r="P139" s="50">
        <f t="shared" si="170"/>
        <v>101</v>
      </c>
    </row>
    <row r="140" spans="1:16" ht="27" x14ac:dyDescent="0.2">
      <c r="A140" s="77" t="s">
        <v>25</v>
      </c>
      <c r="B140" s="49" t="s">
        <v>51</v>
      </c>
      <c r="C140" s="73">
        <f>C142+C144</f>
        <v>53</v>
      </c>
      <c r="D140" s="73">
        <f t="shared" ref="D140:P140" si="171">D142+D144</f>
        <v>59</v>
      </c>
      <c r="E140" s="73">
        <f>E142+E144</f>
        <v>57</v>
      </c>
      <c r="F140" s="73">
        <f t="shared" si="171"/>
        <v>46</v>
      </c>
      <c r="G140" s="73">
        <f t="shared" si="171"/>
        <v>43</v>
      </c>
      <c r="H140" s="73">
        <f t="shared" si="171"/>
        <v>43</v>
      </c>
      <c r="I140" s="73">
        <f>H142+H144</f>
        <v>43</v>
      </c>
      <c r="J140" s="73">
        <f>H142+H144</f>
        <v>43</v>
      </c>
      <c r="K140" s="73">
        <f t="shared" si="171"/>
        <v>43.171999999999997</v>
      </c>
      <c r="L140" s="73">
        <f t="shared" si="171"/>
        <v>43.344000000000001</v>
      </c>
      <c r="M140" s="73">
        <f t="shared" si="171"/>
        <v>43.387859999999989</v>
      </c>
      <c r="N140" s="73">
        <f t="shared" si="171"/>
        <v>43.647408000000006</v>
      </c>
      <c r="O140" s="73">
        <f t="shared" si="171"/>
        <v>43.648187159999992</v>
      </c>
      <c r="P140" s="73">
        <f t="shared" si="171"/>
        <v>44.083882080000009</v>
      </c>
    </row>
    <row r="141" spans="1:16" x14ac:dyDescent="0.2">
      <c r="A141" s="48" t="s">
        <v>10</v>
      </c>
      <c r="B141" s="49" t="s">
        <v>1</v>
      </c>
      <c r="C141" s="50">
        <v>100</v>
      </c>
      <c r="D141" s="50">
        <f>D140/C140*100</f>
        <v>111.32075471698113</v>
      </c>
      <c r="E141" s="50">
        <f t="shared" ref="E141" si="172">E140/D140*100</f>
        <v>96.610169491525426</v>
      </c>
      <c r="F141" s="50">
        <f>F140/E140*100</f>
        <v>80.701754385964904</v>
      </c>
      <c r="G141" s="50">
        <f>G140/F140*100</f>
        <v>93.478260869565219</v>
      </c>
      <c r="H141" s="50">
        <f>H140/G140*100</f>
        <v>100</v>
      </c>
      <c r="I141" s="50">
        <f>H140/G140*100</f>
        <v>100</v>
      </c>
      <c r="J141" s="50">
        <f>H140/G140*100</f>
        <v>100</v>
      </c>
      <c r="K141" s="50">
        <f>K140/H140*100</f>
        <v>100.4</v>
      </c>
      <c r="L141" s="50">
        <f>L140/H140*100</f>
        <v>100.8</v>
      </c>
      <c r="M141" s="50">
        <f>M140/K140*100</f>
        <v>100.49999999999999</v>
      </c>
      <c r="N141" s="50">
        <f>N140/L140*100</f>
        <v>100.70000000000002</v>
      </c>
      <c r="O141" s="50">
        <f t="shared" ref="O141:P141" si="173">O140/M140*100</f>
        <v>100.6</v>
      </c>
      <c r="P141" s="50">
        <f t="shared" si="173"/>
        <v>101</v>
      </c>
    </row>
    <row r="142" spans="1:16" ht="38.25" x14ac:dyDescent="0.2">
      <c r="A142" s="74" t="s">
        <v>49</v>
      </c>
      <c r="B142" s="49" t="s">
        <v>51</v>
      </c>
      <c r="C142" s="73">
        <v>0</v>
      </c>
      <c r="D142" s="73">
        <v>0</v>
      </c>
      <c r="E142" s="73">
        <v>0</v>
      </c>
      <c r="F142" s="73">
        <v>0</v>
      </c>
      <c r="G142" s="73">
        <v>0</v>
      </c>
      <c r="H142" s="73">
        <v>0</v>
      </c>
      <c r="I142" s="73">
        <v>0</v>
      </c>
      <c r="J142" s="73">
        <v>0</v>
      </c>
      <c r="K142" s="73">
        <v>0</v>
      </c>
      <c r="L142" s="73">
        <v>0</v>
      </c>
      <c r="M142" s="73">
        <v>0</v>
      </c>
      <c r="N142" s="73">
        <v>0</v>
      </c>
      <c r="O142" s="73">
        <v>0</v>
      </c>
      <c r="P142" s="73">
        <v>0</v>
      </c>
    </row>
    <row r="143" spans="1:16" x14ac:dyDescent="0.2">
      <c r="A143" s="48" t="s">
        <v>10</v>
      </c>
      <c r="B143" s="49" t="s">
        <v>1</v>
      </c>
      <c r="C143" s="50">
        <v>0</v>
      </c>
      <c r="D143" s="50">
        <v>0</v>
      </c>
      <c r="E143" s="50">
        <v>0</v>
      </c>
      <c r="F143" s="50">
        <v>0</v>
      </c>
      <c r="G143" s="50">
        <v>0</v>
      </c>
      <c r="H143" s="50">
        <v>0</v>
      </c>
      <c r="I143" s="50">
        <v>0</v>
      </c>
      <c r="J143" s="50">
        <v>0</v>
      </c>
      <c r="K143" s="50">
        <v>0</v>
      </c>
      <c r="L143" s="50">
        <v>0</v>
      </c>
      <c r="M143" s="50">
        <v>0</v>
      </c>
      <c r="N143" s="50">
        <v>0</v>
      </c>
      <c r="O143" s="50">
        <v>0</v>
      </c>
      <c r="P143" s="50">
        <v>0</v>
      </c>
    </row>
    <row r="144" spans="1:16" x14ac:dyDescent="0.2">
      <c r="A144" s="74" t="s">
        <v>48</v>
      </c>
      <c r="B144" s="49" t="s">
        <v>51</v>
      </c>
      <c r="C144" s="73">
        <f>C146+C147</f>
        <v>53</v>
      </c>
      <c r="D144" s="73">
        <f>D146+D147</f>
        <v>59</v>
      </c>
      <c r="E144" s="73">
        <f>E146+E147</f>
        <v>57</v>
      </c>
      <c r="F144" s="73">
        <f t="shared" ref="F144:P144" si="174">F146+F147</f>
        <v>46</v>
      </c>
      <c r="G144" s="73">
        <f t="shared" si="174"/>
        <v>43</v>
      </c>
      <c r="H144" s="73">
        <f t="shared" si="174"/>
        <v>43</v>
      </c>
      <c r="I144" s="73">
        <f>H146+H147</f>
        <v>43</v>
      </c>
      <c r="J144" s="73">
        <f>H146+H147</f>
        <v>43</v>
      </c>
      <c r="K144" s="73">
        <f t="shared" si="174"/>
        <v>43.171999999999997</v>
      </c>
      <c r="L144" s="73">
        <f t="shared" si="174"/>
        <v>43.344000000000001</v>
      </c>
      <c r="M144" s="73">
        <f t="shared" si="174"/>
        <v>43.387859999999989</v>
      </c>
      <c r="N144" s="73">
        <f t="shared" si="174"/>
        <v>43.647408000000006</v>
      </c>
      <c r="O144" s="73">
        <f t="shared" si="174"/>
        <v>43.648187159999992</v>
      </c>
      <c r="P144" s="73">
        <f t="shared" si="174"/>
        <v>44.083882080000009</v>
      </c>
    </row>
    <row r="145" spans="1:16" x14ac:dyDescent="0.2">
      <c r="A145" s="48" t="s">
        <v>10</v>
      </c>
      <c r="B145" s="49" t="s">
        <v>1</v>
      </c>
      <c r="C145" s="50">
        <v>100</v>
      </c>
      <c r="D145" s="50">
        <f>D144/C144*100</f>
        <v>111.32075471698113</v>
      </c>
      <c r="E145" s="50">
        <f t="shared" ref="E145" si="175">E144/D144*100</f>
        <v>96.610169491525426</v>
      </c>
      <c r="F145" s="50">
        <f>F144/E144*100</f>
        <v>80.701754385964904</v>
      </c>
      <c r="G145" s="50">
        <f>G144/F144*100</f>
        <v>93.478260869565219</v>
      </c>
      <c r="H145" s="50">
        <f>H144/G144*100</f>
        <v>100</v>
      </c>
      <c r="I145" s="50">
        <f>H144/G144*100</f>
        <v>100</v>
      </c>
      <c r="J145" s="50">
        <f>H144/G144*100</f>
        <v>100</v>
      </c>
      <c r="K145" s="50">
        <f>K144/H144*100</f>
        <v>100.4</v>
      </c>
      <c r="L145" s="50">
        <f>L144/H144*100</f>
        <v>100.8</v>
      </c>
      <c r="M145" s="50">
        <f>M144/K144*100</f>
        <v>100.49999999999999</v>
      </c>
      <c r="N145" s="50">
        <f>N144/L144*100</f>
        <v>100.70000000000002</v>
      </c>
      <c r="O145" s="50">
        <f t="shared" ref="O145:P145" si="176">O144/M144*100</f>
        <v>100.6</v>
      </c>
      <c r="P145" s="50">
        <f t="shared" si="176"/>
        <v>101</v>
      </c>
    </row>
    <row r="146" spans="1:16" x14ac:dyDescent="0.2">
      <c r="A146" s="48" t="s">
        <v>131</v>
      </c>
      <c r="B146" s="49" t="s">
        <v>51</v>
      </c>
      <c r="C146" s="73">
        <v>25</v>
      </c>
      <c r="D146" s="73">
        <v>25</v>
      </c>
      <c r="E146" s="73">
        <v>20</v>
      </c>
      <c r="F146" s="73">
        <v>21</v>
      </c>
      <c r="G146" s="73">
        <v>20</v>
      </c>
      <c r="H146" s="73">
        <v>20</v>
      </c>
      <c r="I146" s="73">
        <v>170</v>
      </c>
      <c r="J146" s="73">
        <v>171</v>
      </c>
      <c r="K146" s="73">
        <f t="shared" ref="K146:K147" si="177">H146*100.4%</f>
        <v>20.079999999999998</v>
      </c>
      <c r="L146" s="73">
        <f t="shared" ref="L146:L147" si="178">H146*100.8%</f>
        <v>20.16</v>
      </c>
      <c r="M146" s="73">
        <f t="shared" ref="M146:M147" si="179">K146*100.5%</f>
        <v>20.180399999999995</v>
      </c>
      <c r="N146" s="73">
        <f t="shared" ref="N146:N147" si="180">L146*100.7%</f>
        <v>20.301120000000001</v>
      </c>
      <c r="O146" s="73">
        <f t="shared" ref="O146:O147" si="181">M146*100.6%</f>
        <v>20.301482399999994</v>
      </c>
      <c r="P146" s="73">
        <f t="shared" ref="P146:P147" si="182">N146*101%</f>
        <v>20.5041312</v>
      </c>
    </row>
    <row r="147" spans="1:16" x14ac:dyDescent="0.2">
      <c r="A147" s="48" t="s">
        <v>47</v>
      </c>
      <c r="B147" s="49" t="s">
        <v>51</v>
      </c>
      <c r="C147" s="73">
        <v>28</v>
      </c>
      <c r="D147" s="73">
        <v>34</v>
      </c>
      <c r="E147" s="73">
        <v>37</v>
      </c>
      <c r="F147" s="73">
        <v>25</v>
      </c>
      <c r="G147" s="73">
        <v>23</v>
      </c>
      <c r="H147" s="73">
        <v>23</v>
      </c>
      <c r="I147" s="73">
        <v>170</v>
      </c>
      <c r="J147" s="73">
        <v>171</v>
      </c>
      <c r="K147" s="73">
        <f t="shared" si="177"/>
        <v>23.091999999999999</v>
      </c>
      <c r="L147" s="73">
        <f t="shared" si="178"/>
        <v>23.184000000000001</v>
      </c>
      <c r="M147" s="73">
        <f t="shared" si="179"/>
        <v>23.207459999999998</v>
      </c>
      <c r="N147" s="73">
        <f t="shared" si="180"/>
        <v>23.346288000000005</v>
      </c>
      <c r="O147" s="73">
        <f t="shared" si="181"/>
        <v>23.346704759999998</v>
      </c>
      <c r="P147" s="73">
        <f t="shared" si="182"/>
        <v>23.579750880000006</v>
      </c>
    </row>
    <row r="148" spans="1:16" ht="27" x14ac:dyDescent="0.2">
      <c r="A148" s="77" t="s">
        <v>26</v>
      </c>
      <c r="B148" s="49" t="s">
        <v>51</v>
      </c>
      <c r="C148" s="73">
        <f>C150+C152</f>
        <v>63</v>
      </c>
      <c r="D148" s="73">
        <f t="shared" ref="D148" si="183">D150+D152</f>
        <v>102</v>
      </c>
      <c r="E148" s="73">
        <f>E150+E152</f>
        <v>88</v>
      </c>
      <c r="F148" s="73">
        <f t="shared" ref="F148:P148" si="184">F150+F152</f>
        <v>86</v>
      </c>
      <c r="G148" s="73">
        <f t="shared" si="184"/>
        <v>73</v>
      </c>
      <c r="H148" s="73">
        <f t="shared" si="184"/>
        <v>56</v>
      </c>
      <c r="I148" s="73">
        <f>H150+H152</f>
        <v>56</v>
      </c>
      <c r="J148" s="73">
        <f>H150+H152</f>
        <v>56</v>
      </c>
      <c r="K148" s="73">
        <f t="shared" si="184"/>
        <v>56.223999999999997</v>
      </c>
      <c r="L148" s="73">
        <f t="shared" si="184"/>
        <v>56.448</v>
      </c>
      <c r="M148" s="73">
        <f t="shared" si="184"/>
        <v>56.505119999999991</v>
      </c>
      <c r="N148" s="73">
        <f t="shared" si="184"/>
        <v>56.843136000000008</v>
      </c>
      <c r="O148" s="73">
        <f t="shared" si="184"/>
        <v>56.844150719999995</v>
      </c>
      <c r="P148" s="73">
        <f t="shared" si="184"/>
        <v>57.411567360000014</v>
      </c>
    </row>
    <row r="149" spans="1:16" x14ac:dyDescent="0.2">
      <c r="A149" s="48" t="s">
        <v>10</v>
      </c>
      <c r="B149" s="49" t="s">
        <v>1</v>
      </c>
      <c r="C149" s="50">
        <v>98.4</v>
      </c>
      <c r="D149" s="50">
        <f>D148/C148*100</f>
        <v>161.9047619047619</v>
      </c>
      <c r="E149" s="50">
        <f t="shared" ref="E149" si="185">E148/D148*100</f>
        <v>86.274509803921575</v>
      </c>
      <c r="F149" s="50">
        <f>F148/E148*100</f>
        <v>97.727272727272734</v>
      </c>
      <c r="G149" s="50">
        <f>G148/F148*100</f>
        <v>84.883720930232556</v>
      </c>
      <c r="H149" s="50">
        <f>H148/G148*100</f>
        <v>76.712328767123282</v>
      </c>
      <c r="I149" s="50">
        <f>H148/G148*100</f>
        <v>76.712328767123282</v>
      </c>
      <c r="J149" s="50">
        <f>H148/G148*100</f>
        <v>76.712328767123282</v>
      </c>
      <c r="K149" s="50">
        <f>K148/H148*100</f>
        <v>100.4</v>
      </c>
      <c r="L149" s="50">
        <f>L148/H148*100</f>
        <v>100.8</v>
      </c>
      <c r="M149" s="50">
        <f>M148/K148*100</f>
        <v>100.49999999999999</v>
      </c>
      <c r="N149" s="50">
        <f>N148/L148*100</f>
        <v>100.70000000000002</v>
      </c>
      <c r="O149" s="50">
        <f t="shared" ref="O149:P149" si="186">O148/M148*100</f>
        <v>100.6</v>
      </c>
      <c r="P149" s="50">
        <f t="shared" si="186"/>
        <v>101</v>
      </c>
    </row>
    <row r="150" spans="1:16" ht="38.25" x14ac:dyDescent="0.2">
      <c r="A150" s="74" t="s">
        <v>49</v>
      </c>
      <c r="B150" s="49" t="s">
        <v>51</v>
      </c>
      <c r="C150" s="73">
        <v>0</v>
      </c>
      <c r="D150" s="73">
        <v>21</v>
      </c>
      <c r="E150" s="73">
        <v>16</v>
      </c>
      <c r="F150" s="73">
        <v>15</v>
      </c>
      <c r="G150" s="73">
        <v>15</v>
      </c>
      <c r="H150" s="73">
        <v>10</v>
      </c>
      <c r="I150" s="73">
        <v>16</v>
      </c>
      <c r="J150" s="73">
        <v>16</v>
      </c>
      <c r="K150" s="73">
        <f>H150*100.4%</f>
        <v>10.039999999999999</v>
      </c>
      <c r="L150" s="73">
        <f>H150*100.8%</f>
        <v>10.08</v>
      </c>
      <c r="M150" s="73">
        <f>K150*100.5%</f>
        <v>10.090199999999998</v>
      </c>
      <c r="N150" s="73">
        <f>L150*100.7%</f>
        <v>10.15056</v>
      </c>
      <c r="O150" s="73">
        <f>M150*100.6%</f>
        <v>10.150741199999997</v>
      </c>
      <c r="P150" s="73">
        <f>N150*101%</f>
        <v>10.2520656</v>
      </c>
    </row>
    <row r="151" spans="1:16" x14ac:dyDescent="0.2">
      <c r="A151" s="48" t="s">
        <v>10</v>
      </c>
      <c r="B151" s="49" t="s">
        <v>1</v>
      </c>
      <c r="C151" s="50">
        <v>0</v>
      </c>
      <c r="D151" s="50">
        <v>100</v>
      </c>
      <c r="E151" s="50">
        <f>E150/D150*100</f>
        <v>76.19047619047619</v>
      </c>
      <c r="F151" s="50">
        <f>F150/E150*100</f>
        <v>93.75</v>
      </c>
      <c r="G151" s="50">
        <f>G150/F150*100</f>
        <v>100</v>
      </c>
      <c r="H151" s="50">
        <f>H150/G150*100</f>
        <v>66.666666666666657</v>
      </c>
      <c r="I151" s="50">
        <f>H150/G150*100</f>
        <v>66.666666666666657</v>
      </c>
      <c r="J151" s="50">
        <f>H150/G150*100</f>
        <v>66.666666666666657</v>
      </c>
      <c r="K151" s="50">
        <f>K150/H150*100</f>
        <v>100.4</v>
      </c>
      <c r="L151" s="50">
        <f>L150/H150*100</f>
        <v>100.8</v>
      </c>
      <c r="M151" s="50">
        <f>M150/K150*100</f>
        <v>100.49999999999999</v>
      </c>
      <c r="N151" s="50">
        <f>N150/L150*100</f>
        <v>100.70000000000002</v>
      </c>
      <c r="O151" s="50">
        <f t="shared" ref="O151:P151" si="187">O150/M150*100</f>
        <v>100.6</v>
      </c>
      <c r="P151" s="50">
        <f t="shared" si="187"/>
        <v>101</v>
      </c>
    </row>
    <row r="152" spans="1:16" x14ac:dyDescent="0.2">
      <c r="A152" s="74" t="s">
        <v>48</v>
      </c>
      <c r="B152" s="49" t="s">
        <v>51</v>
      </c>
      <c r="C152" s="49">
        <v>63</v>
      </c>
      <c r="D152" s="49">
        <v>81</v>
      </c>
      <c r="E152" s="49">
        <v>72</v>
      </c>
      <c r="F152" s="49">
        <v>71</v>
      </c>
      <c r="G152" s="49">
        <v>58</v>
      </c>
      <c r="H152" s="50">
        <v>46</v>
      </c>
      <c r="I152" s="50">
        <v>170</v>
      </c>
      <c r="J152" s="50">
        <v>171</v>
      </c>
      <c r="K152" s="50">
        <f>H152*100.4%</f>
        <v>46.183999999999997</v>
      </c>
      <c r="L152" s="50">
        <f>H152*100.8%</f>
        <v>46.368000000000002</v>
      </c>
      <c r="M152" s="50">
        <f>K152*100.5%</f>
        <v>46.414919999999995</v>
      </c>
      <c r="N152" s="50">
        <f>L152*100.7%</f>
        <v>46.69257600000001</v>
      </c>
      <c r="O152" s="50">
        <f>M152*100.6%</f>
        <v>46.693409519999996</v>
      </c>
      <c r="P152" s="50">
        <f>N152*101%</f>
        <v>47.159501760000012</v>
      </c>
    </row>
    <row r="153" spans="1:16" x14ac:dyDescent="0.2">
      <c r="A153" s="48" t="s">
        <v>10</v>
      </c>
      <c r="B153" s="49" t="s">
        <v>1</v>
      </c>
      <c r="C153" s="50">
        <v>98.4</v>
      </c>
      <c r="D153" s="50">
        <f>D152/C152*100</f>
        <v>128.57142857142858</v>
      </c>
      <c r="E153" s="50">
        <f>E152/D152*100</f>
        <v>88.888888888888886</v>
      </c>
      <c r="F153" s="50">
        <f>F152/E152*100</f>
        <v>98.611111111111114</v>
      </c>
      <c r="G153" s="50">
        <f>G152/F152*100</f>
        <v>81.690140845070431</v>
      </c>
      <c r="H153" s="50">
        <f>H152/G152*100</f>
        <v>79.310344827586206</v>
      </c>
      <c r="I153" s="50">
        <f>H152/G152*100</f>
        <v>79.310344827586206</v>
      </c>
      <c r="J153" s="50">
        <f>H152/G152*100</f>
        <v>79.310344827586206</v>
      </c>
      <c r="K153" s="50">
        <f>K152/H152*100</f>
        <v>100.4</v>
      </c>
      <c r="L153" s="50">
        <f>L152/H152*100</f>
        <v>100.8</v>
      </c>
      <c r="M153" s="50">
        <f>M152/K152*100</f>
        <v>100.49999999999999</v>
      </c>
      <c r="N153" s="50">
        <f>N152/L152*100</f>
        <v>100.70000000000002</v>
      </c>
      <c r="O153" s="50">
        <f t="shared" ref="O153:P153" si="188">O152/M152*100</f>
        <v>100.6</v>
      </c>
      <c r="P153" s="50">
        <f t="shared" si="188"/>
        <v>101</v>
      </c>
    </row>
    <row r="154" spans="1:16" ht="13.5" x14ac:dyDescent="0.2">
      <c r="A154" s="77" t="s">
        <v>27</v>
      </c>
      <c r="B154" s="49" t="s">
        <v>51</v>
      </c>
      <c r="C154" s="73">
        <f>C156+C159</f>
        <v>64</v>
      </c>
      <c r="D154" s="73">
        <f t="shared" ref="D154:P154" si="189">D156+D159</f>
        <v>61</v>
      </c>
      <c r="E154" s="73">
        <f>E156+E159</f>
        <v>131</v>
      </c>
      <c r="F154" s="73">
        <f t="shared" si="189"/>
        <v>78</v>
      </c>
      <c r="G154" s="73">
        <f t="shared" si="189"/>
        <v>95</v>
      </c>
      <c r="H154" s="73">
        <f t="shared" si="189"/>
        <v>95</v>
      </c>
      <c r="I154" s="73">
        <f>H156+H159</f>
        <v>95</v>
      </c>
      <c r="J154" s="73">
        <f>H156+H159</f>
        <v>95</v>
      </c>
      <c r="K154" s="73">
        <f t="shared" si="189"/>
        <v>100</v>
      </c>
      <c r="L154" s="73">
        <f t="shared" si="189"/>
        <v>100</v>
      </c>
      <c r="M154" s="73">
        <f t="shared" si="189"/>
        <v>105</v>
      </c>
      <c r="N154" s="73">
        <f t="shared" si="189"/>
        <v>105</v>
      </c>
      <c r="O154" s="73">
        <f t="shared" si="189"/>
        <v>105</v>
      </c>
      <c r="P154" s="73">
        <f t="shared" si="189"/>
        <v>105</v>
      </c>
    </row>
    <row r="155" spans="1:16" x14ac:dyDescent="0.2">
      <c r="A155" s="48" t="s">
        <v>10</v>
      </c>
      <c r="B155" s="49" t="s">
        <v>1</v>
      </c>
      <c r="C155" s="50">
        <v>97</v>
      </c>
      <c r="D155" s="50">
        <f>D154/C154*100</f>
        <v>95.3125</v>
      </c>
      <c r="E155" s="50">
        <f t="shared" ref="E155" si="190">E154/D154*100</f>
        <v>214.75409836065575</v>
      </c>
      <c r="F155" s="50">
        <f>F154/E154*100</f>
        <v>59.541984732824424</v>
      </c>
      <c r="G155" s="50">
        <f>G154/F154*100</f>
        <v>121.79487179487178</v>
      </c>
      <c r="H155" s="50">
        <f>H154/G154*100</f>
        <v>100</v>
      </c>
      <c r="I155" s="50">
        <f>H154/G154*100</f>
        <v>100</v>
      </c>
      <c r="J155" s="50">
        <f>H154/G154*100</f>
        <v>100</v>
      </c>
      <c r="K155" s="50">
        <f>K154/H154*100</f>
        <v>105.26315789473684</v>
      </c>
      <c r="L155" s="50">
        <f>L154/H154*100</f>
        <v>105.26315789473684</v>
      </c>
      <c r="M155" s="50">
        <f>M154/K154*100</f>
        <v>105</v>
      </c>
      <c r="N155" s="50">
        <f>N154/L154*100</f>
        <v>105</v>
      </c>
      <c r="O155" s="50">
        <f t="shared" ref="O155:P155" si="191">O154/M154*100</f>
        <v>100</v>
      </c>
      <c r="P155" s="50">
        <f t="shared" si="191"/>
        <v>100</v>
      </c>
    </row>
    <row r="156" spans="1:16" ht="38.25" x14ac:dyDescent="0.2">
      <c r="A156" s="74" t="s">
        <v>49</v>
      </c>
      <c r="B156" s="49" t="s">
        <v>51</v>
      </c>
      <c r="C156" s="73">
        <f>C158</f>
        <v>55</v>
      </c>
      <c r="D156" s="73">
        <f t="shared" ref="D156" si="192">D158</f>
        <v>56</v>
      </c>
      <c r="E156" s="73">
        <v>65</v>
      </c>
      <c r="F156" s="73">
        <f>SUM(F158)</f>
        <v>78</v>
      </c>
      <c r="G156" s="73">
        <f>SUM(G158)</f>
        <v>95</v>
      </c>
      <c r="H156" s="73">
        <f>SUM(H158)</f>
        <v>95</v>
      </c>
      <c r="I156" s="73">
        <f>SUM(H158)</f>
        <v>95</v>
      </c>
      <c r="J156" s="73">
        <f>SUM(H158)</f>
        <v>95</v>
      </c>
      <c r="K156" s="73">
        <f t="shared" ref="K156:P156" si="193">SUM(K158)</f>
        <v>100</v>
      </c>
      <c r="L156" s="73">
        <f t="shared" si="193"/>
        <v>100</v>
      </c>
      <c r="M156" s="73">
        <f t="shared" si="193"/>
        <v>105</v>
      </c>
      <c r="N156" s="73">
        <f t="shared" si="193"/>
        <v>105</v>
      </c>
      <c r="O156" s="73">
        <f t="shared" si="193"/>
        <v>105</v>
      </c>
      <c r="P156" s="73">
        <f t="shared" si="193"/>
        <v>105</v>
      </c>
    </row>
    <row r="157" spans="1:16" x14ac:dyDescent="0.2">
      <c r="A157" s="48" t="s">
        <v>10</v>
      </c>
      <c r="B157" s="49" t="s">
        <v>1</v>
      </c>
      <c r="C157" s="50">
        <v>98.2</v>
      </c>
      <c r="D157" s="50">
        <f>D156/C156*100</f>
        <v>101.81818181818181</v>
      </c>
      <c r="E157" s="50">
        <f t="shared" ref="E157" si="194">E156/D156*100</f>
        <v>116.07142857142858</v>
      </c>
      <c r="F157" s="50">
        <f>F156/E156*100</f>
        <v>120</v>
      </c>
      <c r="G157" s="50">
        <f>G156/F156*100</f>
        <v>121.79487179487178</v>
      </c>
      <c r="H157" s="50">
        <f>H156/G156*100</f>
        <v>100</v>
      </c>
      <c r="I157" s="50">
        <f>H156/G156*100</f>
        <v>100</v>
      </c>
      <c r="J157" s="50">
        <f>H156/G156*100</f>
        <v>100</v>
      </c>
      <c r="K157" s="50">
        <f>K156/H156*100</f>
        <v>105.26315789473684</v>
      </c>
      <c r="L157" s="50">
        <f>L156/H156*100</f>
        <v>105.26315789473684</v>
      </c>
      <c r="M157" s="50">
        <f>M156/K156*100</f>
        <v>105</v>
      </c>
      <c r="N157" s="50">
        <f>N156/L156*100</f>
        <v>105</v>
      </c>
      <c r="O157" s="50">
        <f t="shared" ref="O157:P157" si="195">O156/M156*100</f>
        <v>100</v>
      </c>
      <c r="P157" s="50">
        <f t="shared" si="195"/>
        <v>100</v>
      </c>
    </row>
    <row r="158" spans="1:16" x14ac:dyDescent="0.2">
      <c r="A158" s="63" t="s">
        <v>72</v>
      </c>
      <c r="B158" s="49" t="s">
        <v>51</v>
      </c>
      <c r="C158" s="73">
        <v>55</v>
      </c>
      <c r="D158" s="73">
        <v>56</v>
      </c>
      <c r="E158" s="55"/>
      <c r="F158" s="90">
        <v>78</v>
      </c>
      <c r="G158" s="90">
        <v>95</v>
      </c>
      <c r="H158" s="90">
        <v>95</v>
      </c>
      <c r="I158" s="90">
        <v>110</v>
      </c>
      <c r="J158" s="90">
        <v>110</v>
      </c>
      <c r="K158" s="90">
        <v>100</v>
      </c>
      <c r="L158" s="90">
        <v>100</v>
      </c>
      <c r="M158" s="90">
        <v>105</v>
      </c>
      <c r="N158" s="90">
        <v>105</v>
      </c>
      <c r="O158" s="90">
        <v>105</v>
      </c>
      <c r="P158" s="90">
        <v>105</v>
      </c>
    </row>
    <row r="159" spans="1:16" x14ac:dyDescent="0.2">
      <c r="A159" s="74" t="s">
        <v>48</v>
      </c>
      <c r="B159" s="49" t="s">
        <v>51</v>
      </c>
      <c r="C159" s="73">
        <v>9</v>
      </c>
      <c r="D159" s="73">
        <v>5</v>
      </c>
      <c r="E159" s="73">
        <v>66</v>
      </c>
      <c r="F159" s="73">
        <v>0</v>
      </c>
      <c r="G159" s="73">
        <v>0</v>
      </c>
      <c r="H159" s="73">
        <f>G159*97.1%</f>
        <v>0</v>
      </c>
      <c r="I159" s="73">
        <v>170</v>
      </c>
      <c r="J159" s="73">
        <v>171</v>
      </c>
      <c r="K159" s="73">
        <f>H159*100.4%</f>
        <v>0</v>
      </c>
      <c r="L159" s="73">
        <f>H159*100.8%</f>
        <v>0</v>
      </c>
      <c r="M159" s="73">
        <f>K159*100.5%</f>
        <v>0</v>
      </c>
      <c r="N159" s="73">
        <f>L159*100.7%</f>
        <v>0</v>
      </c>
      <c r="O159" s="73">
        <f>M159*100.6%</f>
        <v>0</v>
      </c>
      <c r="P159" s="73">
        <f>N159*101%</f>
        <v>0</v>
      </c>
    </row>
    <row r="160" spans="1:16" x14ac:dyDescent="0.2">
      <c r="A160" s="48" t="s">
        <v>10</v>
      </c>
      <c r="B160" s="49" t="s">
        <v>1</v>
      </c>
      <c r="C160" s="50">
        <v>90</v>
      </c>
      <c r="D160" s="50">
        <f>D159/C159*100</f>
        <v>55.555555555555557</v>
      </c>
      <c r="E160" s="50">
        <f t="shared" ref="E160" si="196">E159/D159*100</f>
        <v>1320</v>
      </c>
      <c r="F160" s="50">
        <f>F159/E159*100</f>
        <v>0</v>
      </c>
      <c r="G160" s="50">
        <v>0</v>
      </c>
      <c r="H160" s="50">
        <v>0</v>
      </c>
      <c r="I160" s="50">
        <v>0</v>
      </c>
      <c r="J160" s="50">
        <v>0</v>
      </c>
      <c r="K160" s="50">
        <v>0</v>
      </c>
      <c r="L160" s="50">
        <v>0</v>
      </c>
      <c r="M160" s="50">
        <v>0</v>
      </c>
      <c r="N160" s="50">
        <v>0</v>
      </c>
      <c r="O160" s="50">
        <v>0</v>
      </c>
      <c r="P160" s="50">
        <v>0</v>
      </c>
    </row>
    <row r="161" spans="1:16" ht="27" x14ac:dyDescent="0.2">
      <c r="A161" s="77" t="s">
        <v>28</v>
      </c>
      <c r="B161" s="49" t="s">
        <v>51</v>
      </c>
      <c r="C161" s="73">
        <f>C163+C165</f>
        <v>53</v>
      </c>
      <c r="D161" s="73">
        <f t="shared" ref="D161:P161" si="197">D163+D165</f>
        <v>69</v>
      </c>
      <c r="E161" s="73">
        <f>E163+E165</f>
        <v>63</v>
      </c>
      <c r="F161" s="73">
        <f t="shared" si="197"/>
        <v>61</v>
      </c>
      <c r="G161" s="73">
        <f t="shared" si="197"/>
        <v>59</v>
      </c>
      <c r="H161" s="73">
        <f t="shared" si="197"/>
        <v>50</v>
      </c>
      <c r="I161" s="73">
        <f>H163+H165</f>
        <v>50</v>
      </c>
      <c r="J161" s="73">
        <f>H163+H165</f>
        <v>50</v>
      </c>
      <c r="K161" s="73">
        <f t="shared" si="197"/>
        <v>50.2</v>
      </c>
      <c r="L161" s="73">
        <f t="shared" si="197"/>
        <v>50.4</v>
      </c>
      <c r="M161" s="73">
        <f t="shared" si="197"/>
        <v>50.451000000000001</v>
      </c>
      <c r="N161" s="73">
        <f t="shared" si="197"/>
        <v>50.752800000000008</v>
      </c>
      <c r="O161" s="73">
        <f t="shared" si="197"/>
        <v>50.753706000000001</v>
      </c>
      <c r="P161" s="73">
        <f t="shared" si="197"/>
        <v>51.260328000000008</v>
      </c>
    </row>
    <row r="162" spans="1:16" x14ac:dyDescent="0.2">
      <c r="A162" s="48" t="s">
        <v>10</v>
      </c>
      <c r="B162" s="49" t="s">
        <v>1</v>
      </c>
      <c r="C162" s="50">
        <v>96.4</v>
      </c>
      <c r="D162" s="50">
        <f>D161/C161*100</f>
        <v>130.18867924528303</v>
      </c>
      <c r="E162" s="50">
        <f>E161/D161*100</f>
        <v>91.304347826086953</v>
      </c>
      <c r="F162" s="50">
        <f>F161/E161*100</f>
        <v>96.825396825396822</v>
      </c>
      <c r="G162" s="50">
        <f>G161/F161*100</f>
        <v>96.721311475409834</v>
      </c>
      <c r="H162" s="50">
        <f>H161/G161*100</f>
        <v>84.745762711864401</v>
      </c>
      <c r="I162" s="50">
        <f>H161/G161*100</f>
        <v>84.745762711864401</v>
      </c>
      <c r="J162" s="50">
        <f>H161/G161*100</f>
        <v>84.745762711864401</v>
      </c>
      <c r="K162" s="50">
        <f>K161/H161*100</f>
        <v>100.4</v>
      </c>
      <c r="L162" s="50">
        <f>L161/H161*100</f>
        <v>100.8</v>
      </c>
      <c r="M162" s="50">
        <f>M161/K161*100</f>
        <v>100.49999999999999</v>
      </c>
      <c r="N162" s="50">
        <f>N161/L161*100</f>
        <v>100.70000000000002</v>
      </c>
      <c r="O162" s="50">
        <f t="shared" ref="O162:P162" si="198">O161/M161*100</f>
        <v>100.6</v>
      </c>
      <c r="P162" s="50">
        <f t="shared" si="198"/>
        <v>101</v>
      </c>
    </row>
    <row r="163" spans="1:16" ht="38.25" x14ac:dyDescent="0.2">
      <c r="A163" s="74" t="s">
        <v>49</v>
      </c>
      <c r="B163" s="49" t="s">
        <v>51</v>
      </c>
      <c r="C163" s="73">
        <v>0</v>
      </c>
      <c r="D163" s="73">
        <v>0</v>
      </c>
      <c r="E163" s="73">
        <v>0</v>
      </c>
      <c r="F163" s="73">
        <v>0</v>
      </c>
      <c r="G163" s="73">
        <v>0</v>
      </c>
      <c r="H163" s="73">
        <v>0</v>
      </c>
      <c r="I163" s="73">
        <v>0</v>
      </c>
      <c r="J163" s="73">
        <v>0</v>
      </c>
      <c r="K163" s="73">
        <v>0</v>
      </c>
      <c r="L163" s="73">
        <v>0</v>
      </c>
      <c r="M163" s="73">
        <v>0</v>
      </c>
      <c r="N163" s="73">
        <v>0</v>
      </c>
      <c r="O163" s="73">
        <v>0</v>
      </c>
      <c r="P163" s="73">
        <v>0</v>
      </c>
    </row>
    <row r="164" spans="1:16" x14ac:dyDescent="0.2">
      <c r="A164" s="48" t="s">
        <v>10</v>
      </c>
      <c r="B164" s="49" t="s">
        <v>1</v>
      </c>
      <c r="C164" s="50">
        <v>0</v>
      </c>
      <c r="D164" s="50">
        <v>0</v>
      </c>
      <c r="E164" s="50">
        <v>0</v>
      </c>
      <c r="F164" s="50">
        <v>0</v>
      </c>
      <c r="G164" s="50">
        <v>0</v>
      </c>
      <c r="H164" s="50">
        <v>0</v>
      </c>
      <c r="I164" s="50">
        <v>0</v>
      </c>
      <c r="J164" s="50">
        <v>0</v>
      </c>
      <c r="K164" s="50">
        <v>0</v>
      </c>
      <c r="L164" s="50">
        <v>0</v>
      </c>
      <c r="M164" s="50">
        <v>0</v>
      </c>
      <c r="N164" s="50">
        <v>0</v>
      </c>
      <c r="O164" s="50">
        <v>0</v>
      </c>
      <c r="P164" s="50">
        <v>0</v>
      </c>
    </row>
    <row r="165" spans="1:16" x14ac:dyDescent="0.2">
      <c r="A165" s="74" t="s">
        <v>48</v>
      </c>
      <c r="B165" s="49" t="s">
        <v>51</v>
      </c>
      <c r="C165" s="49">
        <v>53</v>
      </c>
      <c r="D165" s="49">
        <v>69</v>
      </c>
      <c r="E165" s="49">
        <v>63</v>
      </c>
      <c r="F165" s="49">
        <v>61</v>
      </c>
      <c r="G165" s="49">
        <v>59</v>
      </c>
      <c r="H165" s="50">
        <v>50</v>
      </c>
      <c r="I165" s="50">
        <v>170</v>
      </c>
      <c r="J165" s="50">
        <v>171</v>
      </c>
      <c r="K165" s="50">
        <f>H165*100.4%</f>
        <v>50.2</v>
      </c>
      <c r="L165" s="50">
        <f>H165*100.8%</f>
        <v>50.4</v>
      </c>
      <c r="M165" s="50">
        <f>K165*100.5%</f>
        <v>50.451000000000001</v>
      </c>
      <c r="N165" s="50">
        <f>L165*100.7%</f>
        <v>50.752800000000008</v>
      </c>
      <c r="O165" s="50">
        <f>M165*100.6%</f>
        <v>50.753706000000001</v>
      </c>
      <c r="P165" s="50">
        <f>N165*101%</f>
        <v>51.260328000000008</v>
      </c>
    </row>
    <row r="166" spans="1:16" x14ac:dyDescent="0.2">
      <c r="A166" s="48" t="s">
        <v>10</v>
      </c>
      <c r="B166" s="49" t="s">
        <v>1</v>
      </c>
      <c r="C166" s="50">
        <v>96.4</v>
      </c>
      <c r="D166" s="50">
        <f>D165/C165*100</f>
        <v>130.18867924528303</v>
      </c>
      <c r="E166" s="50">
        <f t="shared" ref="E166" si="199">E165/D165*100</f>
        <v>91.304347826086953</v>
      </c>
      <c r="F166" s="50">
        <f>F165/E165*100</f>
        <v>96.825396825396822</v>
      </c>
      <c r="G166" s="50">
        <f>G165/F165*100</f>
        <v>96.721311475409834</v>
      </c>
      <c r="H166" s="50">
        <f>H165/G165*100</f>
        <v>84.745762711864401</v>
      </c>
      <c r="I166" s="50">
        <f>H165/G165*100</f>
        <v>84.745762711864401</v>
      </c>
      <c r="J166" s="50">
        <f>H165/G165*100</f>
        <v>84.745762711864401</v>
      </c>
      <c r="K166" s="50">
        <f>K165/H165*100</f>
        <v>100.4</v>
      </c>
      <c r="L166" s="50">
        <f>L165/H165*100</f>
        <v>100.8</v>
      </c>
      <c r="M166" s="50">
        <f>M165/K165*100</f>
        <v>100.49999999999999</v>
      </c>
      <c r="N166" s="50">
        <f>N165/L165*100</f>
        <v>100.70000000000002</v>
      </c>
      <c r="O166" s="50">
        <f t="shared" ref="O166:P166" si="200">O165/M165*100</f>
        <v>100.6</v>
      </c>
      <c r="P166" s="50">
        <f t="shared" si="200"/>
        <v>101</v>
      </c>
    </row>
    <row r="167" spans="1:16" ht="27" x14ac:dyDescent="0.2">
      <c r="A167" s="77" t="s">
        <v>29</v>
      </c>
      <c r="B167" s="49" t="s">
        <v>51</v>
      </c>
      <c r="C167" s="73">
        <f t="shared" ref="C167:P167" si="201">C169+C171</f>
        <v>50</v>
      </c>
      <c r="D167" s="73">
        <f t="shared" si="201"/>
        <v>35</v>
      </c>
      <c r="E167" s="73">
        <f t="shared" si="201"/>
        <v>63</v>
      </c>
      <c r="F167" s="73">
        <f t="shared" si="201"/>
        <v>57</v>
      </c>
      <c r="G167" s="73">
        <f t="shared" si="201"/>
        <v>48</v>
      </c>
      <c r="H167" s="73">
        <f t="shared" si="201"/>
        <v>45</v>
      </c>
      <c r="I167" s="73">
        <f>H169+H171</f>
        <v>45</v>
      </c>
      <c r="J167" s="73">
        <f>H169+H171</f>
        <v>45</v>
      </c>
      <c r="K167" s="73">
        <f t="shared" si="201"/>
        <v>45.18</v>
      </c>
      <c r="L167" s="73">
        <f t="shared" si="201"/>
        <v>45.36</v>
      </c>
      <c r="M167" s="73">
        <f t="shared" si="201"/>
        <v>45.405899999999995</v>
      </c>
      <c r="N167" s="73">
        <f t="shared" si="201"/>
        <v>45.677520000000001</v>
      </c>
      <c r="O167" s="73">
        <f t="shared" si="201"/>
        <v>45.678335399999995</v>
      </c>
      <c r="P167" s="73">
        <f t="shared" si="201"/>
        <v>46.134295200000004</v>
      </c>
    </row>
    <row r="168" spans="1:16" x14ac:dyDescent="0.2">
      <c r="A168" s="48" t="s">
        <v>10</v>
      </c>
      <c r="B168" s="49" t="s">
        <v>1</v>
      </c>
      <c r="C168" s="50">
        <v>94.3</v>
      </c>
      <c r="D168" s="50">
        <f>D167/C167*100</f>
        <v>70</v>
      </c>
      <c r="E168" s="50">
        <f t="shared" ref="E168" si="202">E167/D167*100</f>
        <v>180</v>
      </c>
      <c r="F168" s="50">
        <f>F167/E167*100</f>
        <v>90.476190476190482</v>
      </c>
      <c r="G168" s="50">
        <f>G167/F167*100</f>
        <v>84.210526315789465</v>
      </c>
      <c r="H168" s="50">
        <f>H167/G167*100</f>
        <v>93.75</v>
      </c>
      <c r="I168" s="50">
        <f>H167/G167*100</f>
        <v>93.75</v>
      </c>
      <c r="J168" s="50">
        <f>H167/G167*100</f>
        <v>93.75</v>
      </c>
      <c r="K168" s="50">
        <f>K167/H167*100</f>
        <v>100.4</v>
      </c>
      <c r="L168" s="50">
        <f>L167/H167*100</f>
        <v>100.8</v>
      </c>
      <c r="M168" s="50">
        <f>M167/K167*100</f>
        <v>100.49999999999999</v>
      </c>
      <c r="N168" s="50">
        <f>N167/L167*100</f>
        <v>100.70000000000002</v>
      </c>
      <c r="O168" s="50">
        <f t="shared" ref="O168:P168" si="203">O167/M167*100</f>
        <v>100.6</v>
      </c>
      <c r="P168" s="50">
        <f t="shared" si="203"/>
        <v>101</v>
      </c>
    </row>
    <row r="169" spans="1:16" ht="38.25" x14ac:dyDescent="0.2">
      <c r="A169" s="74" t="s">
        <v>49</v>
      </c>
      <c r="B169" s="49" t="s">
        <v>51</v>
      </c>
      <c r="C169" s="73">
        <v>19</v>
      </c>
      <c r="D169" s="73">
        <v>0</v>
      </c>
      <c r="E169" s="73">
        <v>0</v>
      </c>
      <c r="F169" s="73">
        <v>0</v>
      </c>
      <c r="G169" s="73">
        <v>0</v>
      </c>
      <c r="H169" s="73">
        <v>0</v>
      </c>
      <c r="I169" s="73">
        <v>0</v>
      </c>
      <c r="J169" s="73">
        <v>0</v>
      </c>
      <c r="K169" s="73">
        <v>0</v>
      </c>
      <c r="L169" s="73">
        <v>0</v>
      </c>
      <c r="M169" s="73">
        <v>0</v>
      </c>
      <c r="N169" s="73">
        <v>0</v>
      </c>
      <c r="O169" s="73">
        <v>0</v>
      </c>
      <c r="P169" s="73">
        <v>0</v>
      </c>
    </row>
    <row r="170" spans="1:16" x14ac:dyDescent="0.2">
      <c r="A170" s="48" t="s">
        <v>10</v>
      </c>
      <c r="B170" s="49" t="s">
        <v>1</v>
      </c>
      <c r="C170" s="50">
        <v>95</v>
      </c>
      <c r="D170" s="50">
        <v>0</v>
      </c>
      <c r="E170" s="50">
        <v>0</v>
      </c>
      <c r="F170" s="50">
        <v>0</v>
      </c>
      <c r="G170" s="50">
        <v>0</v>
      </c>
      <c r="H170" s="50">
        <v>0</v>
      </c>
      <c r="I170" s="50">
        <v>0</v>
      </c>
      <c r="J170" s="50">
        <v>0</v>
      </c>
      <c r="K170" s="50">
        <v>0</v>
      </c>
      <c r="L170" s="50">
        <v>0</v>
      </c>
      <c r="M170" s="50">
        <v>0</v>
      </c>
      <c r="N170" s="50">
        <v>0</v>
      </c>
      <c r="O170" s="50">
        <v>0</v>
      </c>
      <c r="P170" s="50">
        <v>0</v>
      </c>
    </row>
    <row r="171" spans="1:16" x14ac:dyDescent="0.2">
      <c r="A171" s="74" t="s">
        <v>48</v>
      </c>
      <c r="B171" s="49" t="s">
        <v>51</v>
      </c>
      <c r="C171" s="73">
        <v>31</v>
      </c>
      <c r="D171" s="73">
        <v>35</v>
      </c>
      <c r="E171" s="73">
        <v>63</v>
      </c>
      <c r="F171" s="73">
        <v>57</v>
      </c>
      <c r="G171" s="73">
        <v>48</v>
      </c>
      <c r="H171" s="73">
        <v>45</v>
      </c>
      <c r="I171" s="73">
        <v>170</v>
      </c>
      <c r="J171" s="73">
        <v>171</v>
      </c>
      <c r="K171" s="73">
        <f>H171*100.4%</f>
        <v>45.18</v>
      </c>
      <c r="L171" s="73">
        <f>H171*100.8%</f>
        <v>45.36</v>
      </c>
      <c r="M171" s="73">
        <f>K171*100.5%</f>
        <v>45.405899999999995</v>
      </c>
      <c r="N171" s="73">
        <f>L171*100.7%</f>
        <v>45.677520000000001</v>
      </c>
      <c r="O171" s="73">
        <f>M171*100.6%</f>
        <v>45.678335399999995</v>
      </c>
      <c r="P171" s="73">
        <f>N171*101%</f>
        <v>46.134295200000004</v>
      </c>
    </row>
    <row r="172" spans="1:16" x14ac:dyDescent="0.2">
      <c r="A172" s="48" t="s">
        <v>10</v>
      </c>
      <c r="B172" s="49" t="s">
        <v>1</v>
      </c>
      <c r="C172" s="50">
        <v>93.9</v>
      </c>
      <c r="D172" s="50">
        <f>D171/C171*100</f>
        <v>112.90322580645163</v>
      </c>
      <c r="E172" s="50">
        <f t="shared" ref="E172" si="204">E171/D171*100</f>
        <v>180</v>
      </c>
      <c r="F172" s="50">
        <f>F171/E171*100</f>
        <v>90.476190476190482</v>
      </c>
      <c r="G172" s="50">
        <f>G171/F171*100</f>
        <v>84.210526315789465</v>
      </c>
      <c r="H172" s="50">
        <f>H171/G171*100</f>
        <v>93.75</v>
      </c>
      <c r="I172" s="50">
        <f>H171/G171*100</f>
        <v>93.75</v>
      </c>
      <c r="J172" s="50">
        <f>H171/G171*100</f>
        <v>93.75</v>
      </c>
      <c r="K172" s="50">
        <f>K171/H171*100</f>
        <v>100.4</v>
      </c>
      <c r="L172" s="50">
        <f>L171/H171*100</f>
        <v>100.8</v>
      </c>
      <c r="M172" s="50">
        <f>M171/K171*100</f>
        <v>100.49999999999999</v>
      </c>
      <c r="N172" s="50">
        <f>N171/L171*100</f>
        <v>100.70000000000002</v>
      </c>
      <c r="O172" s="50">
        <f t="shared" ref="O172:P172" si="205">O171/M171*100</f>
        <v>100.6</v>
      </c>
      <c r="P172" s="50">
        <f t="shared" si="205"/>
        <v>101</v>
      </c>
    </row>
    <row r="173" spans="1:16" ht="27" x14ac:dyDescent="0.2">
      <c r="A173" s="77" t="s">
        <v>30</v>
      </c>
      <c r="B173" s="49" t="s">
        <v>51</v>
      </c>
      <c r="C173" s="73">
        <f>C175+C177</f>
        <v>1</v>
      </c>
      <c r="D173" s="73">
        <f t="shared" ref="D173:E173" si="206">D175+D177</f>
        <v>0</v>
      </c>
      <c r="E173" s="73">
        <f t="shared" si="206"/>
        <v>0</v>
      </c>
      <c r="F173" s="73">
        <v>0</v>
      </c>
      <c r="G173" s="73">
        <v>0</v>
      </c>
      <c r="H173" s="73">
        <v>0</v>
      </c>
      <c r="I173" s="73">
        <v>0</v>
      </c>
      <c r="J173" s="73">
        <v>0</v>
      </c>
      <c r="K173" s="73">
        <v>0</v>
      </c>
      <c r="L173" s="73">
        <v>0</v>
      </c>
      <c r="M173" s="73">
        <v>0</v>
      </c>
      <c r="N173" s="73">
        <v>0</v>
      </c>
      <c r="O173" s="73">
        <v>0</v>
      </c>
      <c r="P173" s="73">
        <v>0</v>
      </c>
    </row>
    <row r="174" spans="1:16" x14ac:dyDescent="0.2">
      <c r="A174" s="48" t="s">
        <v>10</v>
      </c>
      <c r="B174" s="49" t="s">
        <v>1</v>
      </c>
      <c r="C174" s="50">
        <v>100</v>
      </c>
      <c r="D174" s="50">
        <v>0</v>
      </c>
      <c r="E174" s="50">
        <v>0</v>
      </c>
      <c r="F174" s="50">
        <v>0</v>
      </c>
      <c r="G174" s="50">
        <v>0</v>
      </c>
      <c r="H174" s="50">
        <v>0</v>
      </c>
      <c r="I174" s="50">
        <v>0</v>
      </c>
      <c r="J174" s="50">
        <v>0</v>
      </c>
      <c r="K174" s="50">
        <v>0</v>
      </c>
      <c r="L174" s="50">
        <v>0</v>
      </c>
      <c r="M174" s="50">
        <v>0</v>
      </c>
      <c r="N174" s="50">
        <v>0</v>
      </c>
      <c r="O174" s="50">
        <v>0</v>
      </c>
      <c r="P174" s="50">
        <v>0</v>
      </c>
    </row>
    <row r="175" spans="1:16" ht="38.25" x14ac:dyDescent="0.2">
      <c r="A175" s="74" t="s">
        <v>49</v>
      </c>
      <c r="B175" s="49" t="s">
        <v>51</v>
      </c>
      <c r="C175" s="73">
        <v>0</v>
      </c>
      <c r="D175" s="73">
        <v>0</v>
      </c>
      <c r="E175" s="73">
        <v>0</v>
      </c>
      <c r="F175" s="73">
        <v>0</v>
      </c>
      <c r="G175" s="73">
        <v>0</v>
      </c>
      <c r="H175" s="73">
        <v>0</v>
      </c>
      <c r="I175" s="73">
        <v>0</v>
      </c>
      <c r="J175" s="73">
        <v>0</v>
      </c>
      <c r="K175" s="73">
        <v>0</v>
      </c>
      <c r="L175" s="73">
        <v>0</v>
      </c>
      <c r="M175" s="73">
        <v>0</v>
      </c>
      <c r="N175" s="73">
        <v>0</v>
      </c>
      <c r="O175" s="73">
        <v>0</v>
      </c>
      <c r="P175" s="73">
        <v>0</v>
      </c>
    </row>
    <row r="176" spans="1:16" x14ac:dyDescent="0.2">
      <c r="A176" s="48" t="s">
        <v>10</v>
      </c>
      <c r="B176" s="49" t="s">
        <v>1</v>
      </c>
      <c r="C176" s="50">
        <v>0</v>
      </c>
      <c r="D176" s="50">
        <v>0</v>
      </c>
      <c r="E176" s="50">
        <v>0</v>
      </c>
      <c r="F176" s="50">
        <v>0</v>
      </c>
      <c r="G176" s="50">
        <v>0</v>
      </c>
      <c r="H176" s="50">
        <v>0</v>
      </c>
      <c r="I176" s="50">
        <v>0</v>
      </c>
      <c r="J176" s="50">
        <v>0</v>
      </c>
      <c r="K176" s="50">
        <v>0</v>
      </c>
      <c r="L176" s="50">
        <v>0</v>
      </c>
      <c r="M176" s="50">
        <v>0</v>
      </c>
      <c r="N176" s="50">
        <v>0</v>
      </c>
      <c r="O176" s="50">
        <v>0</v>
      </c>
      <c r="P176" s="50">
        <v>0</v>
      </c>
    </row>
    <row r="177" spans="1:16" x14ac:dyDescent="0.2">
      <c r="A177" s="74" t="s">
        <v>48</v>
      </c>
      <c r="B177" s="49" t="s">
        <v>51</v>
      </c>
      <c r="C177" s="49">
        <v>1</v>
      </c>
      <c r="D177" s="49">
        <v>0</v>
      </c>
      <c r="E177" s="49">
        <v>0</v>
      </c>
      <c r="F177" s="49">
        <v>0</v>
      </c>
      <c r="G177" s="49">
        <v>0</v>
      </c>
      <c r="H177" s="49">
        <f>G177*97.1%</f>
        <v>0</v>
      </c>
      <c r="I177" s="49">
        <v>170</v>
      </c>
      <c r="J177" s="49">
        <v>171</v>
      </c>
      <c r="K177" s="49">
        <f>H177*100.4%</f>
        <v>0</v>
      </c>
      <c r="L177" s="49">
        <f>H177*100.8%</f>
        <v>0</v>
      </c>
      <c r="M177" s="49">
        <f>K177*100.5%</f>
        <v>0</v>
      </c>
      <c r="N177" s="49">
        <f>L177*100.7%</f>
        <v>0</v>
      </c>
      <c r="O177" s="49">
        <f>M177*100.6%</f>
        <v>0</v>
      </c>
      <c r="P177" s="49">
        <f>N177*101%</f>
        <v>0</v>
      </c>
    </row>
    <row r="178" spans="1:16" x14ac:dyDescent="0.2">
      <c r="A178" s="48" t="s">
        <v>10</v>
      </c>
      <c r="B178" s="49" t="s">
        <v>1</v>
      </c>
      <c r="C178" s="50">
        <v>100</v>
      </c>
      <c r="D178" s="50">
        <v>0</v>
      </c>
      <c r="E178" s="50">
        <v>0</v>
      </c>
      <c r="F178" s="50">
        <v>0</v>
      </c>
      <c r="G178" s="50">
        <v>0</v>
      </c>
      <c r="H178" s="50">
        <v>0</v>
      </c>
      <c r="I178" s="50">
        <v>0</v>
      </c>
      <c r="J178" s="50">
        <v>0</v>
      </c>
      <c r="K178" s="50">
        <v>0</v>
      </c>
      <c r="L178" s="50">
        <v>0</v>
      </c>
      <c r="M178" s="50">
        <v>0</v>
      </c>
      <c r="N178" s="50">
        <v>0</v>
      </c>
      <c r="O178" s="50">
        <v>0</v>
      </c>
      <c r="P178" s="50">
        <v>0</v>
      </c>
    </row>
    <row r="179" spans="1:16" ht="27" x14ac:dyDescent="0.2">
      <c r="A179" s="77" t="s">
        <v>31</v>
      </c>
      <c r="B179" s="49" t="s">
        <v>51</v>
      </c>
      <c r="C179" s="73">
        <f>C181+C185</f>
        <v>698</v>
      </c>
      <c r="D179" s="73">
        <f t="shared" ref="D179:P179" si="207">D181+D185</f>
        <v>651</v>
      </c>
      <c r="E179" s="73">
        <f>E181+E185</f>
        <v>630</v>
      </c>
      <c r="F179" s="73">
        <f t="shared" si="207"/>
        <v>616</v>
      </c>
      <c r="G179" s="73">
        <f t="shared" si="207"/>
        <v>597</v>
      </c>
      <c r="H179" s="73">
        <f t="shared" si="207"/>
        <v>602</v>
      </c>
      <c r="I179" s="73">
        <f>H181+H185</f>
        <v>602</v>
      </c>
      <c r="J179" s="73">
        <f>H181+H185</f>
        <v>602</v>
      </c>
      <c r="K179" s="73">
        <f t="shared" si="207"/>
        <v>604.4079999999999</v>
      </c>
      <c r="L179" s="73">
        <f t="shared" si="207"/>
        <v>606.81600000000003</v>
      </c>
      <c r="M179" s="73">
        <f t="shared" si="207"/>
        <v>607.43003999999996</v>
      </c>
      <c r="N179" s="73">
        <f t="shared" si="207"/>
        <v>611.06371200000001</v>
      </c>
      <c r="O179" s="73">
        <f t="shared" si="207"/>
        <v>611.07462023999994</v>
      </c>
      <c r="P179" s="73">
        <f t="shared" si="207"/>
        <v>617.1743491200001</v>
      </c>
    </row>
    <row r="180" spans="1:16" x14ac:dyDescent="0.2">
      <c r="A180" s="48" t="s">
        <v>10</v>
      </c>
      <c r="B180" s="49" t="s">
        <v>1</v>
      </c>
      <c r="C180" s="50">
        <v>96.4</v>
      </c>
      <c r="D180" s="50">
        <f>D179/C179*100</f>
        <v>93.266475644699142</v>
      </c>
      <c r="E180" s="50">
        <f t="shared" ref="E180" si="208">E179/D179*100</f>
        <v>96.774193548387103</v>
      </c>
      <c r="F180" s="50">
        <f>F179/E179*100</f>
        <v>97.777777777777771</v>
      </c>
      <c r="G180" s="50">
        <f>G179/F179*100</f>
        <v>96.915584415584405</v>
      </c>
      <c r="H180" s="50">
        <f>H179/G179*100</f>
        <v>100.83752093802345</v>
      </c>
      <c r="I180" s="50">
        <f>H179/G179*100</f>
        <v>100.83752093802345</v>
      </c>
      <c r="J180" s="50">
        <f>H179/G179*100</f>
        <v>100.83752093802345</v>
      </c>
      <c r="K180" s="50">
        <f>K179/H179*100</f>
        <v>100.39999999999998</v>
      </c>
      <c r="L180" s="50">
        <f>L179/H179*100</f>
        <v>100.8</v>
      </c>
      <c r="M180" s="50">
        <f>M179/K179*100</f>
        <v>100.50000000000001</v>
      </c>
      <c r="N180" s="50">
        <f>N179/L179*100</f>
        <v>100.69999999999999</v>
      </c>
      <c r="O180" s="50">
        <f t="shared" ref="O180:P180" si="209">O179/M179*100</f>
        <v>100.6</v>
      </c>
      <c r="P180" s="50">
        <f t="shared" si="209"/>
        <v>101.00000000000003</v>
      </c>
    </row>
    <row r="181" spans="1:16" ht="38.25" x14ac:dyDescent="0.2">
      <c r="A181" s="74" t="s">
        <v>49</v>
      </c>
      <c r="B181" s="49" t="s">
        <v>51</v>
      </c>
      <c r="C181" s="73">
        <f>C183+C184</f>
        <v>650</v>
      </c>
      <c r="D181" s="73">
        <f t="shared" ref="D181" si="210">D183+D184</f>
        <v>605</v>
      </c>
      <c r="E181" s="73">
        <f>E183+E184</f>
        <v>585</v>
      </c>
      <c r="F181" s="73">
        <f>F183+F184</f>
        <v>556</v>
      </c>
      <c r="G181" s="73">
        <f>G183+G184</f>
        <v>544</v>
      </c>
      <c r="H181" s="73">
        <f t="shared" ref="H181:P181" si="211">H183+H184</f>
        <v>557</v>
      </c>
      <c r="I181" s="73">
        <f>H183+H184</f>
        <v>557</v>
      </c>
      <c r="J181" s="73">
        <f>H183+H184</f>
        <v>557</v>
      </c>
      <c r="K181" s="73">
        <f t="shared" si="211"/>
        <v>559.22799999999995</v>
      </c>
      <c r="L181" s="73">
        <f t="shared" si="211"/>
        <v>561.45600000000002</v>
      </c>
      <c r="M181" s="73">
        <f t="shared" si="211"/>
        <v>562.02413999999999</v>
      </c>
      <c r="N181" s="73">
        <f t="shared" si="211"/>
        <v>565.38619200000005</v>
      </c>
      <c r="O181" s="73">
        <f t="shared" si="211"/>
        <v>565.39628483999991</v>
      </c>
      <c r="P181" s="73">
        <f t="shared" si="211"/>
        <v>571.0400539200001</v>
      </c>
    </row>
    <row r="182" spans="1:16" x14ac:dyDescent="0.2">
      <c r="A182" s="48" t="s">
        <v>10</v>
      </c>
      <c r="B182" s="49" t="s">
        <v>1</v>
      </c>
      <c r="C182" s="50">
        <v>96</v>
      </c>
      <c r="D182" s="50">
        <f>D181/C181*100</f>
        <v>93.07692307692308</v>
      </c>
      <c r="E182" s="50">
        <f t="shared" ref="E182" si="212">E181/D181*100</f>
        <v>96.694214876033058</v>
      </c>
      <c r="F182" s="50">
        <f>F181/E181*100</f>
        <v>95.042735042735032</v>
      </c>
      <c r="G182" s="50">
        <f>G181/F181*100</f>
        <v>97.841726618705039</v>
      </c>
      <c r="H182" s="50">
        <f>H181/G181*100</f>
        <v>102.38970588235294</v>
      </c>
      <c r="I182" s="50">
        <f>H181/G181*100</f>
        <v>102.38970588235294</v>
      </c>
      <c r="J182" s="50">
        <f>H181/G181*100</f>
        <v>102.38970588235294</v>
      </c>
      <c r="K182" s="50">
        <f>K181/H181*100</f>
        <v>100.4</v>
      </c>
      <c r="L182" s="50">
        <f>L181/H181*100</f>
        <v>100.8</v>
      </c>
      <c r="M182" s="50">
        <f>M181/K181*100</f>
        <v>100.50000000000001</v>
      </c>
      <c r="N182" s="50">
        <f>N181/L181*100</f>
        <v>100.70000000000002</v>
      </c>
      <c r="O182" s="50">
        <f t="shared" ref="O182:P182" si="213">O181/M181*100</f>
        <v>100.59999999999998</v>
      </c>
      <c r="P182" s="50">
        <f t="shared" si="213"/>
        <v>101</v>
      </c>
    </row>
    <row r="183" spans="1:16" x14ac:dyDescent="0.2">
      <c r="A183" s="63" t="s">
        <v>71</v>
      </c>
      <c r="B183" s="49" t="s">
        <v>51</v>
      </c>
      <c r="C183" s="83">
        <v>431</v>
      </c>
      <c r="D183" s="83">
        <v>405</v>
      </c>
      <c r="E183" s="83">
        <v>372</v>
      </c>
      <c r="F183" s="83">
        <v>364</v>
      </c>
      <c r="G183" s="83">
        <v>350</v>
      </c>
      <c r="H183" s="83">
        <v>356</v>
      </c>
      <c r="I183" s="83">
        <v>375</v>
      </c>
      <c r="J183" s="83">
        <v>375</v>
      </c>
      <c r="K183" s="83">
        <f t="shared" ref="K183:K184" si="214">H183*100.4%</f>
        <v>357.42399999999998</v>
      </c>
      <c r="L183" s="83">
        <f t="shared" ref="L183:L184" si="215">H183*100.8%</f>
        <v>358.84800000000001</v>
      </c>
      <c r="M183" s="83">
        <f t="shared" ref="M183:M184" si="216">K183*100.5%</f>
        <v>359.21111999999994</v>
      </c>
      <c r="N183" s="83">
        <f t="shared" ref="N183:N184" si="217">L183*100.7%</f>
        <v>361.35993600000006</v>
      </c>
      <c r="O183" s="83">
        <f t="shared" ref="O183:O184" si="218">M183*100.6%</f>
        <v>361.36638671999992</v>
      </c>
      <c r="P183" s="83">
        <f t="shared" ref="P183:P184" si="219">N183*101%</f>
        <v>364.97353536000008</v>
      </c>
    </row>
    <row r="184" spans="1:16" x14ac:dyDescent="0.2">
      <c r="A184" s="63" t="s">
        <v>96</v>
      </c>
      <c r="B184" s="49" t="s">
        <v>51</v>
      </c>
      <c r="C184" s="83">
        <v>219</v>
      </c>
      <c r="D184" s="83">
        <v>200</v>
      </c>
      <c r="E184" s="83">
        <v>213</v>
      </c>
      <c r="F184" s="83">
        <v>192</v>
      </c>
      <c r="G184" s="83">
        <v>194</v>
      </c>
      <c r="H184" s="83">
        <v>201</v>
      </c>
      <c r="I184" s="83">
        <v>205</v>
      </c>
      <c r="J184" s="83">
        <v>205</v>
      </c>
      <c r="K184" s="83">
        <f t="shared" si="214"/>
        <v>201.804</v>
      </c>
      <c r="L184" s="83">
        <f t="shared" si="215"/>
        <v>202.608</v>
      </c>
      <c r="M184" s="83">
        <f t="shared" si="216"/>
        <v>202.81301999999999</v>
      </c>
      <c r="N184" s="83">
        <f t="shared" si="217"/>
        <v>204.02625600000002</v>
      </c>
      <c r="O184" s="83">
        <f t="shared" si="218"/>
        <v>204.02989811999998</v>
      </c>
      <c r="P184" s="83">
        <f t="shared" si="219"/>
        <v>206.06651856000002</v>
      </c>
    </row>
    <row r="185" spans="1:16" x14ac:dyDescent="0.2">
      <c r="A185" s="74" t="s">
        <v>48</v>
      </c>
      <c r="B185" s="49" t="s">
        <v>51</v>
      </c>
      <c r="C185" s="73">
        <f>C187+C188</f>
        <v>48</v>
      </c>
      <c r="D185" s="73">
        <f t="shared" ref="D185:P185" si="220">D187+D188</f>
        <v>46</v>
      </c>
      <c r="E185" s="73">
        <f t="shared" si="220"/>
        <v>45</v>
      </c>
      <c r="F185" s="73">
        <f t="shared" si="220"/>
        <v>60</v>
      </c>
      <c r="G185" s="73">
        <f t="shared" si="220"/>
        <v>53</v>
      </c>
      <c r="H185" s="73">
        <f t="shared" si="220"/>
        <v>45</v>
      </c>
      <c r="I185" s="73">
        <f>H187+H188</f>
        <v>45</v>
      </c>
      <c r="J185" s="73">
        <f>H187+H188</f>
        <v>45</v>
      </c>
      <c r="K185" s="73">
        <f t="shared" si="220"/>
        <v>45.18</v>
      </c>
      <c r="L185" s="73">
        <f t="shared" si="220"/>
        <v>45.36</v>
      </c>
      <c r="M185" s="73">
        <f t="shared" si="220"/>
        <v>45.405899999999995</v>
      </c>
      <c r="N185" s="73">
        <f t="shared" si="220"/>
        <v>45.677520000000001</v>
      </c>
      <c r="O185" s="73">
        <f t="shared" si="220"/>
        <v>45.678335399999995</v>
      </c>
      <c r="P185" s="73">
        <f t="shared" si="220"/>
        <v>46.134295200000004</v>
      </c>
    </row>
    <row r="186" spans="1:16" x14ac:dyDescent="0.2">
      <c r="A186" s="48" t="s">
        <v>10</v>
      </c>
      <c r="B186" s="49" t="s">
        <v>1</v>
      </c>
      <c r="C186" s="50">
        <v>102.1</v>
      </c>
      <c r="D186" s="50">
        <f>D185/C185*100</f>
        <v>95.833333333333343</v>
      </c>
      <c r="E186" s="50">
        <f t="shared" ref="E186" si="221">E185/D185*100</f>
        <v>97.826086956521735</v>
      </c>
      <c r="F186" s="50">
        <f>F185/E185*100</f>
        <v>133.33333333333331</v>
      </c>
      <c r="G186" s="50">
        <f>G185/F185*100</f>
        <v>88.333333333333329</v>
      </c>
      <c r="H186" s="50">
        <f>H185/G185*100</f>
        <v>84.905660377358487</v>
      </c>
      <c r="I186" s="50">
        <f>H185/G185*100</f>
        <v>84.905660377358487</v>
      </c>
      <c r="J186" s="50">
        <f>H185/G185*100</f>
        <v>84.905660377358487</v>
      </c>
      <c r="K186" s="50">
        <f>K185/H185*100</f>
        <v>100.4</v>
      </c>
      <c r="L186" s="50">
        <f>L185/H185*100</f>
        <v>100.8</v>
      </c>
      <c r="M186" s="50">
        <f>M185/K185*100</f>
        <v>100.49999999999999</v>
      </c>
      <c r="N186" s="50">
        <f>N185/L185*100</f>
        <v>100.70000000000002</v>
      </c>
      <c r="O186" s="50">
        <f t="shared" ref="O186:P186" si="222">O185/M185*100</f>
        <v>100.6</v>
      </c>
      <c r="P186" s="50">
        <f t="shared" si="222"/>
        <v>101</v>
      </c>
    </row>
    <row r="187" spans="1:16" ht="25.5" x14ac:dyDescent="0.2">
      <c r="A187" s="79" t="s">
        <v>99</v>
      </c>
      <c r="B187" s="49" t="s">
        <v>51</v>
      </c>
      <c r="C187" s="73">
        <v>25</v>
      </c>
      <c r="D187" s="73">
        <v>26</v>
      </c>
      <c r="E187" s="73">
        <v>25</v>
      </c>
      <c r="F187" s="73">
        <v>25</v>
      </c>
      <c r="G187" s="73">
        <v>24</v>
      </c>
      <c r="H187" s="73">
        <v>25</v>
      </c>
      <c r="I187" s="73">
        <v>25</v>
      </c>
      <c r="J187" s="73">
        <v>25</v>
      </c>
      <c r="K187" s="73">
        <f>H187*100.4%</f>
        <v>25.1</v>
      </c>
      <c r="L187" s="73">
        <f>H187*100.8%</f>
        <v>25.2</v>
      </c>
      <c r="M187" s="73">
        <f>K187*100.5%</f>
        <v>25.2255</v>
      </c>
      <c r="N187" s="73">
        <f>L187*100.7%</f>
        <v>25.376400000000004</v>
      </c>
      <c r="O187" s="73">
        <f>M187*100.6%</f>
        <v>25.376853000000001</v>
      </c>
      <c r="P187" s="73">
        <f>N187*101%</f>
        <v>25.630164000000004</v>
      </c>
    </row>
    <row r="188" spans="1:16" x14ac:dyDescent="0.2">
      <c r="A188" s="74" t="s">
        <v>47</v>
      </c>
      <c r="B188" s="49" t="s">
        <v>51</v>
      </c>
      <c r="C188" s="73">
        <v>23</v>
      </c>
      <c r="D188" s="73">
        <v>20</v>
      </c>
      <c r="E188" s="73">
        <v>20</v>
      </c>
      <c r="F188" s="73">
        <v>35</v>
      </c>
      <c r="G188" s="73">
        <v>29</v>
      </c>
      <c r="H188" s="73">
        <v>20</v>
      </c>
      <c r="I188" s="73">
        <v>170</v>
      </c>
      <c r="J188" s="73">
        <v>171</v>
      </c>
      <c r="K188" s="73">
        <f>H188*100.4%</f>
        <v>20.079999999999998</v>
      </c>
      <c r="L188" s="73">
        <f>H188*100.8%</f>
        <v>20.16</v>
      </c>
      <c r="M188" s="73">
        <f>K188*100.5%</f>
        <v>20.180399999999995</v>
      </c>
      <c r="N188" s="73">
        <f>L188*100.7%</f>
        <v>20.301120000000001</v>
      </c>
      <c r="O188" s="73">
        <f>M188*100.6%</f>
        <v>20.301482399999994</v>
      </c>
      <c r="P188" s="73">
        <f>N188*101%</f>
        <v>20.5041312</v>
      </c>
    </row>
    <row r="189" spans="1:16" ht="27" x14ac:dyDescent="0.2">
      <c r="A189" s="77" t="s">
        <v>32</v>
      </c>
      <c r="B189" s="49" t="s">
        <v>51</v>
      </c>
      <c r="C189" s="73">
        <f>C191+C193</f>
        <v>21</v>
      </c>
      <c r="D189" s="73">
        <f t="shared" ref="D189:P189" si="223">D191+D193</f>
        <v>21</v>
      </c>
      <c r="E189" s="73">
        <f t="shared" si="223"/>
        <v>21</v>
      </c>
      <c r="F189" s="73">
        <f t="shared" si="223"/>
        <v>29</v>
      </c>
      <c r="G189" s="73">
        <f t="shared" si="223"/>
        <v>26</v>
      </c>
      <c r="H189" s="73">
        <f t="shared" si="223"/>
        <v>16</v>
      </c>
      <c r="I189" s="73">
        <f>H191+H193</f>
        <v>16</v>
      </c>
      <c r="J189" s="73">
        <f>H191+H193</f>
        <v>16</v>
      </c>
      <c r="K189" s="73">
        <f t="shared" si="223"/>
        <v>16.064</v>
      </c>
      <c r="L189" s="73">
        <f t="shared" si="223"/>
        <v>16.128</v>
      </c>
      <c r="M189" s="73">
        <f t="shared" si="223"/>
        <v>16.144319999999997</v>
      </c>
      <c r="N189" s="73">
        <f t="shared" si="223"/>
        <v>16.240896000000003</v>
      </c>
      <c r="O189" s="73">
        <f t="shared" si="223"/>
        <v>16.241185919999996</v>
      </c>
      <c r="P189" s="73">
        <f t="shared" si="223"/>
        <v>16.403304960000003</v>
      </c>
    </row>
    <row r="190" spans="1:16" x14ac:dyDescent="0.2">
      <c r="A190" s="48" t="s">
        <v>10</v>
      </c>
      <c r="B190" s="49" t="s">
        <v>1</v>
      </c>
      <c r="C190" s="50">
        <v>95.5</v>
      </c>
      <c r="D190" s="50">
        <f>D189/C189*100</f>
        <v>100</v>
      </c>
      <c r="E190" s="50">
        <f t="shared" ref="E190" si="224">E189/D189*100</f>
        <v>100</v>
      </c>
      <c r="F190" s="50">
        <f>F189/E189*100</f>
        <v>138.0952380952381</v>
      </c>
      <c r="G190" s="50">
        <f>G189/F189*100</f>
        <v>89.65517241379311</v>
      </c>
      <c r="H190" s="50">
        <f>H189/G189*100</f>
        <v>61.53846153846154</v>
      </c>
      <c r="I190" s="50">
        <f>H189/G189*100</f>
        <v>61.53846153846154</v>
      </c>
      <c r="J190" s="50">
        <f>H189/G189*100</f>
        <v>61.53846153846154</v>
      </c>
      <c r="K190" s="50">
        <f>K189/H189*100</f>
        <v>100.4</v>
      </c>
      <c r="L190" s="50">
        <f>L189/H189*100</f>
        <v>100.8</v>
      </c>
      <c r="M190" s="50">
        <f>M189/K189*100</f>
        <v>100.49999999999999</v>
      </c>
      <c r="N190" s="50">
        <f>N189/L189*100</f>
        <v>100.70000000000002</v>
      </c>
      <c r="O190" s="50">
        <f t="shared" ref="O190:P190" si="225">O189/M189*100</f>
        <v>100.6</v>
      </c>
      <c r="P190" s="50">
        <f t="shared" si="225"/>
        <v>101</v>
      </c>
    </row>
    <row r="191" spans="1:16" ht="38.25" x14ac:dyDescent="0.2">
      <c r="A191" s="74" t="s">
        <v>49</v>
      </c>
      <c r="B191" s="49" t="s">
        <v>51</v>
      </c>
      <c r="C191" s="73">
        <v>0</v>
      </c>
      <c r="D191" s="73">
        <v>0</v>
      </c>
      <c r="E191" s="73">
        <v>0</v>
      </c>
      <c r="F191" s="73">
        <v>0</v>
      </c>
      <c r="G191" s="73">
        <v>0</v>
      </c>
      <c r="H191" s="73">
        <v>0</v>
      </c>
      <c r="I191" s="73">
        <v>0</v>
      </c>
      <c r="J191" s="73">
        <v>0</v>
      </c>
      <c r="K191" s="73">
        <v>0</v>
      </c>
      <c r="L191" s="73">
        <v>0</v>
      </c>
      <c r="M191" s="73">
        <v>0</v>
      </c>
      <c r="N191" s="73">
        <v>0</v>
      </c>
      <c r="O191" s="73">
        <v>0</v>
      </c>
      <c r="P191" s="73">
        <v>0</v>
      </c>
    </row>
    <row r="192" spans="1:16" x14ac:dyDescent="0.2">
      <c r="A192" s="48" t="s">
        <v>10</v>
      </c>
      <c r="B192" s="49" t="s">
        <v>1</v>
      </c>
      <c r="C192" s="50">
        <v>0</v>
      </c>
      <c r="D192" s="50">
        <v>0</v>
      </c>
      <c r="E192" s="50">
        <v>0</v>
      </c>
      <c r="F192" s="50">
        <v>0</v>
      </c>
      <c r="G192" s="50">
        <v>0</v>
      </c>
      <c r="H192" s="50">
        <v>0</v>
      </c>
      <c r="I192" s="50">
        <v>0</v>
      </c>
      <c r="J192" s="50">
        <v>0</v>
      </c>
      <c r="K192" s="50">
        <v>0</v>
      </c>
      <c r="L192" s="50">
        <v>0</v>
      </c>
      <c r="M192" s="50">
        <v>0</v>
      </c>
      <c r="N192" s="50">
        <v>0</v>
      </c>
      <c r="O192" s="50">
        <v>0</v>
      </c>
      <c r="P192" s="50">
        <v>0</v>
      </c>
    </row>
    <row r="193" spans="1:16" x14ac:dyDescent="0.2">
      <c r="A193" s="74" t="s">
        <v>48</v>
      </c>
      <c r="B193" s="49" t="s">
        <v>51</v>
      </c>
      <c r="C193" s="49">
        <v>21</v>
      </c>
      <c r="D193" s="49">
        <v>21</v>
      </c>
      <c r="E193" s="49">
        <v>21</v>
      </c>
      <c r="F193" s="49">
        <v>29</v>
      </c>
      <c r="G193" s="49">
        <v>26</v>
      </c>
      <c r="H193" s="50">
        <v>16</v>
      </c>
      <c r="I193" s="50">
        <v>170</v>
      </c>
      <c r="J193" s="50">
        <v>171</v>
      </c>
      <c r="K193" s="50">
        <f>H193*100.4%</f>
        <v>16.064</v>
      </c>
      <c r="L193" s="50">
        <f>H193*100.8%</f>
        <v>16.128</v>
      </c>
      <c r="M193" s="50">
        <f>K193*100.5%</f>
        <v>16.144319999999997</v>
      </c>
      <c r="N193" s="50">
        <f>L193*100.7%</f>
        <v>16.240896000000003</v>
      </c>
      <c r="O193" s="50">
        <f>M193*100.6%</f>
        <v>16.241185919999996</v>
      </c>
      <c r="P193" s="50">
        <f>N193*101%</f>
        <v>16.403304960000003</v>
      </c>
    </row>
    <row r="194" spans="1:16" x14ac:dyDescent="0.2">
      <c r="A194" s="48" t="s">
        <v>10</v>
      </c>
      <c r="B194" s="49" t="s">
        <v>1</v>
      </c>
      <c r="C194" s="50">
        <v>95.5</v>
      </c>
      <c r="D194" s="50">
        <f>D193/C193*100</f>
        <v>100</v>
      </c>
      <c r="E194" s="50">
        <f>E193/D193*100</f>
        <v>100</v>
      </c>
      <c r="F194" s="50">
        <f>F193/E193*100</f>
        <v>138.0952380952381</v>
      </c>
      <c r="G194" s="50">
        <f>G193/F193*100</f>
        <v>89.65517241379311</v>
      </c>
      <c r="H194" s="50">
        <f>H193/G193*100</f>
        <v>61.53846153846154</v>
      </c>
      <c r="I194" s="50">
        <f>H193/G193*100</f>
        <v>61.53846153846154</v>
      </c>
      <c r="J194" s="50">
        <f>H193/G193*100</f>
        <v>61.53846153846154</v>
      </c>
      <c r="K194" s="50">
        <f>K193/H193*100</f>
        <v>100.4</v>
      </c>
      <c r="L194" s="50">
        <f>L193/H193*100</f>
        <v>100.8</v>
      </c>
      <c r="M194" s="50">
        <f>M193/K193*100</f>
        <v>100.49999999999999</v>
      </c>
      <c r="N194" s="50">
        <f>N193/L193*100</f>
        <v>100.70000000000002</v>
      </c>
      <c r="O194" s="50">
        <f t="shared" ref="O194:P194" si="226">O193/M193*100</f>
        <v>100.6</v>
      </c>
      <c r="P194" s="50">
        <f t="shared" si="226"/>
        <v>101</v>
      </c>
    </row>
    <row r="195" spans="1:16" ht="27" x14ac:dyDescent="0.2">
      <c r="A195" s="91" t="s">
        <v>160</v>
      </c>
      <c r="B195" s="49" t="s">
        <v>51</v>
      </c>
      <c r="C195" s="50"/>
      <c r="D195" s="50"/>
      <c r="E195" s="73">
        <f>E197+E199</f>
        <v>0</v>
      </c>
      <c r="F195" s="73">
        <f t="shared" ref="F195:P195" si="227">F197+F199</f>
        <v>1</v>
      </c>
      <c r="G195" s="73">
        <f t="shared" si="227"/>
        <v>1</v>
      </c>
      <c r="H195" s="73">
        <f t="shared" si="227"/>
        <v>0.97099999999999997</v>
      </c>
      <c r="I195" s="73">
        <f>H197+H199</f>
        <v>0.97099999999999997</v>
      </c>
      <c r="J195" s="73">
        <f>H197+H199</f>
        <v>0.97099999999999997</v>
      </c>
      <c r="K195" s="73">
        <f t="shared" si="227"/>
        <v>0.97488399999999997</v>
      </c>
      <c r="L195" s="73">
        <f t="shared" si="227"/>
        <v>0.97876799999999997</v>
      </c>
      <c r="M195" s="73">
        <f t="shared" si="227"/>
        <v>0.97975841999999991</v>
      </c>
      <c r="N195" s="73">
        <f t="shared" si="227"/>
        <v>0.98561937600000005</v>
      </c>
      <c r="O195" s="73">
        <f t="shared" si="227"/>
        <v>0.98563697051999988</v>
      </c>
      <c r="P195" s="73">
        <f t="shared" si="227"/>
        <v>0.99547556976000007</v>
      </c>
    </row>
    <row r="196" spans="1:16" x14ac:dyDescent="0.2">
      <c r="A196" s="48" t="s">
        <v>10</v>
      </c>
      <c r="B196" s="49" t="s">
        <v>1</v>
      </c>
      <c r="C196" s="50"/>
      <c r="D196" s="50"/>
      <c r="E196" s="50">
        <v>0</v>
      </c>
      <c r="F196" s="50">
        <v>0</v>
      </c>
      <c r="G196" s="50">
        <f>G195/F195*100</f>
        <v>100</v>
      </c>
      <c r="H196" s="50">
        <f>H195/G195*100</f>
        <v>97.1</v>
      </c>
      <c r="I196" s="50">
        <f>H195/G195*100</f>
        <v>97.1</v>
      </c>
      <c r="J196" s="50">
        <f>H195/G195*100</f>
        <v>97.1</v>
      </c>
      <c r="K196" s="50">
        <f>K195/H195*100</f>
        <v>100.4</v>
      </c>
      <c r="L196" s="50">
        <f>L195/H195*100</f>
        <v>100.8</v>
      </c>
      <c r="M196" s="50">
        <f>M195/K195*100</f>
        <v>100.49999999999999</v>
      </c>
      <c r="N196" s="50">
        <f>N195/L195*100</f>
        <v>100.70000000000002</v>
      </c>
      <c r="O196" s="50">
        <f t="shared" ref="O196:P196" si="228">O195/M195*100</f>
        <v>100.6</v>
      </c>
      <c r="P196" s="50">
        <f t="shared" si="228"/>
        <v>101</v>
      </c>
    </row>
    <row r="197" spans="1:16" ht="38.25" x14ac:dyDescent="0.2">
      <c r="A197" s="48" t="s">
        <v>49</v>
      </c>
      <c r="B197" s="49" t="s">
        <v>51</v>
      </c>
      <c r="C197" s="50"/>
      <c r="D197" s="50"/>
      <c r="E197" s="73">
        <v>0</v>
      </c>
      <c r="F197" s="73">
        <v>0</v>
      </c>
      <c r="G197" s="73">
        <v>0</v>
      </c>
      <c r="H197" s="73">
        <v>0</v>
      </c>
      <c r="I197" s="73">
        <v>0</v>
      </c>
      <c r="J197" s="73">
        <v>0</v>
      </c>
      <c r="K197" s="73">
        <v>0</v>
      </c>
      <c r="L197" s="73">
        <v>0</v>
      </c>
      <c r="M197" s="73">
        <v>0</v>
      </c>
      <c r="N197" s="73">
        <v>0</v>
      </c>
      <c r="O197" s="73">
        <v>0</v>
      </c>
      <c r="P197" s="73">
        <v>0</v>
      </c>
    </row>
    <row r="198" spans="1:16" x14ac:dyDescent="0.2">
      <c r="A198" s="48" t="s">
        <v>10</v>
      </c>
      <c r="B198" s="49" t="s">
        <v>1</v>
      </c>
      <c r="C198" s="50"/>
      <c r="D198" s="50"/>
      <c r="E198" s="50">
        <v>0</v>
      </c>
      <c r="F198" s="50">
        <v>0</v>
      </c>
      <c r="G198" s="50">
        <v>0</v>
      </c>
      <c r="H198" s="50">
        <v>0</v>
      </c>
      <c r="I198" s="50">
        <v>0</v>
      </c>
      <c r="J198" s="50">
        <v>0</v>
      </c>
      <c r="K198" s="50">
        <v>0</v>
      </c>
      <c r="L198" s="50">
        <v>0</v>
      </c>
      <c r="M198" s="50">
        <v>0</v>
      </c>
      <c r="N198" s="50">
        <v>0</v>
      </c>
      <c r="O198" s="50">
        <v>0</v>
      </c>
      <c r="P198" s="50">
        <v>0</v>
      </c>
    </row>
    <row r="199" spans="1:16" x14ac:dyDescent="0.2">
      <c r="A199" s="48" t="s">
        <v>48</v>
      </c>
      <c r="B199" s="49" t="s">
        <v>51</v>
      </c>
      <c r="C199" s="50"/>
      <c r="D199" s="50"/>
      <c r="E199" s="73">
        <v>0</v>
      </c>
      <c r="F199" s="73">
        <v>1</v>
      </c>
      <c r="G199" s="73">
        <v>1</v>
      </c>
      <c r="H199" s="73">
        <f>G199*97.1%</f>
        <v>0.97099999999999997</v>
      </c>
      <c r="I199" s="73">
        <v>170</v>
      </c>
      <c r="J199" s="73">
        <v>171</v>
      </c>
      <c r="K199" s="73">
        <f>H199*100.4%</f>
        <v>0.97488399999999997</v>
      </c>
      <c r="L199" s="73">
        <f>H199*100.8%</f>
        <v>0.97876799999999997</v>
      </c>
      <c r="M199" s="73">
        <f>K199*100.5%</f>
        <v>0.97975841999999991</v>
      </c>
      <c r="N199" s="73">
        <f>L199*100.7%</f>
        <v>0.98561937600000005</v>
      </c>
      <c r="O199" s="73">
        <f>M199*100.6%</f>
        <v>0.98563697051999988</v>
      </c>
      <c r="P199" s="73">
        <f>N199*101%</f>
        <v>0.99547556976000007</v>
      </c>
    </row>
    <row r="200" spans="1:16" x14ac:dyDescent="0.2">
      <c r="A200" s="48" t="s">
        <v>10</v>
      </c>
      <c r="B200" s="49" t="s">
        <v>1</v>
      </c>
      <c r="C200" s="50"/>
      <c r="D200" s="50"/>
      <c r="E200" s="50">
        <v>0</v>
      </c>
      <c r="F200" s="50">
        <v>0</v>
      </c>
      <c r="G200" s="50">
        <f>G199/F199*100</f>
        <v>100</v>
      </c>
      <c r="H200" s="50">
        <f>H199/G199*100</f>
        <v>97.1</v>
      </c>
      <c r="I200" s="50">
        <f>H199/G199*100</f>
        <v>97.1</v>
      </c>
      <c r="J200" s="50">
        <f>H199/G199*100</f>
        <v>97.1</v>
      </c>
      <c r="K200" s="50">
        <f>K199/H199*100</f>
        <v>100.4</v>
      </c>
      <c r="L200" s="50">
        <f>L199/H199*100</f>
        <v>100.8</v>
      </c>
      <c r="M200" s="50">
        <f>M199/K199*100</f>
        <v>100.49999999999999</v>
      </c>
      <c r="N200" s="50">
        <f>N199/L199*100</f>
        <v>100.70000000000002</v>
      </c>
      <c r="O200" s="50">
        <f t="shared" ref="O200:P200" si="229">O199/M199*100</f>
        <v>100.6</v>
      </c>
      <c r="P200" s="50">
        <f t="shared" si="229"/>
        <v>101</v>
      </c>
    </row>
    <row r="201" spans="1:16" ht="13.5" x14ac:dyDescent="0.2">
      <c r="A201" s="77" t="s">
        <v>33</v>
      </c>
      <c r="B201" s="49" t="s">
        <v>51</v>
      </c>
      <c r="C201" s="73">
        <f>C203+C205</f>
        <v>198</v>
      </c>
      <c r="D201" s="73">
        <f t="shared" ref="D201:P201" si="230">D203+D205</f>
        <v>198</v>
      </c>
      <c r="E201" s="73">
        <f>E203+E205</f>
        <v>206</v>
      </c>
      <c r="F201" s="73">
        <f t="shared" si="230"/>
        <v>201</v>
      </c>
      <c r="G201" s="73">
        <f t="shared" si="230"/>
        <v>192</v>
      </c>
      <c r="H201" s="73">
        <f t="shared" si="230"/>
        <v>192</v>
      </c>
      <c r="I201" s="73">
        <f>H203+H205</f>
        <v>192</v>
      </c>
      <c r="J201" s="73">
        <f>H203+H205</f>
        <v>192</v>
      </c>
      <c r="K201" s="73">
        <f t="shared" si="230"/>
        <v>192.768</v>
      </c>
      <c r="L201" s="73">
        <f t="shared" si="230"/>
        <v>193.536</v>
      </c>
      <c r="M201" s="73">
        <f t="shared" si="230"/>
        <v>193.73183999999998</v>
      </c>
      <c r="N201" s="73">
        <f t="shared" si="230"/>
        <v>194.89075200000002</v>
      </c>
      <c r="O201" s="73">
        <f t="shared" si="230"/>
        <v>194.89423103999997</v>
      </c>
      <c r="P201" s="73">
        <f t="shared" si="230"/>
        <v>196.83965952000003</v>
      </c>
    </row>
    <row r="202" spans="1:16" x14ac:dyDescent="0.2">
      <c r="A202" s="48" t="s">
        <v>10</v>
      </c>
      <c r="B202" s="49" t="s">
        <v>1</v>
      </c>
      <c r="C202" s="50">
        <v>99.5</v>
      </c>
      <c r="D202" s="50">
        <f>D201/C201*100</f>
        <v>100</v>
      </c>
      <c r="E202" s="50">
        <f t="shared" ref="E202" si="231">E201/D201*100</f>
        <v>104.04040404040404</v>
      </c>
      <c r="F202" s="50">
        <f>F201/E201*100</f>
        <v>97.572815533980588</v>
      </c>
      <c r="G202" s="50">
        <f>G201/F201*100</f>
        <v>95.522388059701484</v>
      </c>
      <c r="H202" s="50">
        <f>H201/G201*100</f>
        <v>100</v>
      </c>
      <c r="I202" s="50">
        <f>H201/G201*100</f>
        <v>100</v>
      </c>
      <c r="J202" s="50">
        <f>H201/G201*100</f>
        <v>100</v>
      </c>
      <c r="K202" s="50">
        <f>K201/H201*100</f>
        <v>100.4</v>
      </c>
      <c r="L202" s="50">
        <f>L201/H201*100</f>
        <v>100.8</v>
      </c>
      <c r="M202" s="50">
        <f>M201/K201*100</f>
        <v>100.49999999999999</v>
      </c>
      <c r="N202" s="50">
        <f>N201/L201*100</f>
        <v>100.70000000000002</v>
      </c>
      <c r="O202" s="50">
        <f t="shared" ref="O202:P202" si="232">O201/M201*100</f>
        <v>100.6</v>
      </c>
      <c r="P202" s="50">
        <f t="shared" si="232"/>
        <v>101</v>
      </c>
    </row>
    <row r="203" spans="1:16" ht="38.25" x14ac:dyDescent="0.2">
      <c r="A203" s="74" t="s">
        <v>49</v>
      </c>
      <c r="B203" s="49" t="s">
        <v>51</v>
      </c>
      <c r="C203" s="73">
        <v>0</v>
      </c>
      <c r="D203" s="73">
        <v>0</v>
      </c>
      <c r="E203" s="73">
        <v>11</v>
      </c>
      <c r="F203" s="73">
        <v>0</v>
      </c>
      <c r="G203" s="73">
        <v>0</v>
      </c>
      <c r="H203" s="73">
        <v>0</v>
      </c>
      <c r="I203" s="73">
        <v>0</v>
      </c>
      <c r="J203" s="73">
        <v>0</v>
      </c>
      <c r="K203" s="73">
        <v>0</v>
      </c>
      <c r="L203" s="73">
        <v>0</v>
      </c>
      <c r="M203" s="73">
        <v>0</v>
      </c>
      <c r="N203" s="73">
        <v>0</v>
      </c>
      <c r="O203" s="73">
        <v>0</v>
      </c>
      <c r="P203" s="73">
        <v>0</v>
      </c>
    </row>
    <row r="204" spans="1:16" x14ac:dyDescent="0.2">
      <c r="A204" s="48" t="s">
        <v>10</v>
      </c>
      <c r="B204" s="49" t="s">
        <v>1</v>
      </c>
      <c r="C204" s="50">
        <v>0</v>
      </c>
      <c r="D204" s="50">
        <v>0</v>
      </c>
      <c r="E204" s="50">
        <v>0</v>
      </c>
      <c r="F204" s="50">
        <v>0</v>
      </c>
      <c r="G204" s="50">
        <v>0</v>
      </c>
      <c r="H204" s="50">
        <v>0</v>
      </c>
      <c r="I204" s="50">
        <v>0</v>
      </c>
      <c r="J204" s="50">
        <v>0</v>
      </c>
      <c r="K204" s="50">
        <v>0</v>
      </c>
      <c r="L204" s="50">
        <v>0</v>
      </c>
      <c r="M204" s="50">
        <v>0</v>
      </c>
      <c r="N204" s="50">
        <v>0</v>
      </c>
      <c r="O204" s="50">
        <v>0</v>
      </c>
      <c r="P204" s="50">
        <v>0</v>
      </c>
    </row>
    <row r="205" spans="1:16" x14ac:dyDescent="0.2">
      <c r="A205" s="74" t="s">
        <v>48</v>
      </c>
      <c r="B205" s="49" t="s">
        <v>51</v>
      </c>
      <c r="C205" s="73">
        <f>C207+C208</f>
        <v>198</v>
      </c>
      <c r="D205" s="73">
        <f t="shared" ref="D205:P205" si="233">D207+D208</f>
        <v>198</v>
      </c>
      <c r="E205" s="73">
        <f t="shared" si="233"/>
        <v>195</v>
      </c>
      <c r="F205" s="73">
        <f t="shared" si="233"/>
        <v>201</v>
      </c>
      <c r="G205" s="73">
        <f t="shared" si="233"/>
        <v>192</v>
      </c>
      <c r="H205" s="73">
        <f t="shared" si="233"/>
        <v>192</v>
      </c>
      <c r="I205" s="73">
        <f>H207+H208</f>
        <v>192</v>
      </c>
      <c r="J205" s="73">
        <f>H207+H208</f>
        <v>192</v>
      </c>
      <c r="K205" s="73">
        <f t="shared" si="233"/>
        <v>192.768</v>
      </c>
      <c r="L205" s="73">
        <f t="shared" si="233"/>
        <v>193.536</v>
      </c>
      <c r="M205" s="73">
        <f t="shared" si="233"/>
        <v>193.73183999999998</v>
      </c>
      <c r="N205" s="73">
        <f t="shared" si="233"/>
        <v>194.89075200000002</v>
      </c>
      <c r="O205" s="73">
        <f t="shared" si="233"/>
        <v>194.89423103999997</v>
      </c>
      <c r="P205" s="73">
        <f t="shared" si="233"/>
        <v>196.83965952000003</v>
      </c>
    </row>
    <row r="206" spans="1:16" x14ac:dyDescent="0.2">
      <c r="A206" s="48" t="s">
        <v>10</v>
      </c>
      <c r="B206" s="49" t="s">
        <v>1</v>
      </c>
      <c r="C206" s="50">
        <v>99.5</v>
      </c>
      <c r="D206" s="50">
        <f>D205/C205*100</f>
        <v>100</v>
      </c>
      <c r="E206" s="50">
        <f t="shared" ref="E206" si="234">E205/D205*100</f>
        <v>98.484848484848484</v>
      </c>
      <c r="F206" s="50">
        <f>F205/E205*100</f>
        <v>103.07692307692307</v>
      </c>
      <c r="G206" s="50">
        <f>G205/F205*100</f>
        <v>95.522388059701484</v>
      </c>
      <c r="H206" s="50">
        <f>H205/G205*100</f>
        <v>100</v>
      </c>
      <c r="I206" s="50">
        <f>H205/G205*100</f>
        <v>100</v>
      </c>
      <c r="J206" s="50">
        <f>H205/G205*100</f>
        <v>100</v>
      </c>
      <c r="K206" s="50">
        <f>K205/H205*100</f>
        <v>100.4</v>
      </c>
      <c r="L206" s="50">
        <f>L205/H205*100</f>
        <v>100.8</v>
      </c>
      <c r="M206" s="50">
        <f>M205/K205*100</f>
        <v>100.49999999999999</v>
      </c>
      <c r="N206" s="50">
        <f>N205/L205*100</f>
        <v>100.70000000000002</v>
      </c>
      <c r="O206" s="50">
        <f t="shared" ref="O206:P206" si="235">O205/M205*100</f>
        <v>100.6</v>
      </c>
      <c r="P206" s="50">
        <f t="shared" si="235"/>
        <v>101</v>
      </c>
    </row>
    <row r="207" spans="1:16" x14ac:dyDescent="0.2">
      <c r="A207" s="79" t="s">
        <v>122</v>
      </c>
      <c r="B207" s="49" t="s">
        <v>51</v>
      </c>
      <c r="C207" s="73">
        <v>86</v>
      </c>
      <c r="D207" s="73">
        <v>93</v>
      </c>
      <c r="E207" s="73">
        <v>97</v>
      </c>
      <c r="F207" s="73">
        <v>101</v>
      </c>
      <c r="G207" s="73">
        <v>106</v>
      </c>
      <c r="H207" s="73">
        <v>106</v>
      </c>
      <c r="I207" s="73">
        <v>112</v>
      </c>
      <c r="J207" s="73">
        <v>112</v>
      </c>
      <c r="K207" s="73">
        <f>H207*100.4%</f>
        <v>106.42400000000001</v>
      </c>
      <c r="L207" s="73">
        <f>H207*100.8%</f>
        <v>106.848</v>
      </c>
      <c r="M207" s="73">
        <f>K207*100.5%</f>
        <v>106.95612</v>
      </c>
      <c r="N207" s="73">
        <f>L207*100.7%</f>
        <v>107.59593600000001</v>
      </c>
      <c r="O207" s="73">
        <f>M207*100.6%</f>
        <v>107.59785672</v>
      </c>
      <c r="P207" s="73">
        <f>N207*101%</f>
        <v>108.67189536000001</v>
      </c>
    </row>
    <row r="208" spans="1:16" x14ac:dyDescent="0.2">
      <c r="A208" s="74" t="s">
        <v>47</v>
      </c>
      <c r="B208" s="49" t="s">
        <v>51</v>
      </c>
      <c r="C208" s="73">
        <v>112</v>
      </c>
      <c r="D208" s="73">
        <v>105</v>
      </c>
      <c r="E208" s="73">
        <v>98</v>
      </c>
      <c r="F208" s="73">
        <v>100</v>
      </c>
      <c r="G208" s="73">
        <v>86</v>
      </c>
      <c r="H208" s="73">
        <v>86</v>
      </c>
      <c r="I208" s="73">
        <v>170</v>
      </c>
      <c r="J208" s="73">
        <v>171</v>
      </c>
      <c r="K208" s="73">
        <f>H208*100.4%</f>
        <v>86.343999999999994</v>
      </c>
      <c r="L208" s="73">
        <f>H208*100.8%</f>
        <v>86.688000000000002</v>
      </c>
      <c r="M208" s="73">
        <f>K208*100.5%</f>
        <v>86.775719999999978</v>
      </c>
      <c r="N208" s="73">
        <f>L208*100.7%</f>
        <v>87.294816000000012</v>
      </c>
      <c r="O208" s="73">
        <f>M208*100.6%</f>
        <v>87.296374319999984</v>
      </c>
      <c r="P208" s="73">
        <f>N208*101%</f>
        <v>88.167764160000019</v>
      </c>
    </row>
    <row r="209" spans="1:16" ht="13.5" x14ac:dyDescent="0.2">
      <c r="A209" s="77" t="s">
        <v>34</v>
      </c>
      <c r="B209" s="49" t="s">
        <v>51</v>
      </c>
      <c r="C209" s="73">
        <f t="shared" ref="C209:P209" si="236">C211+C214</f>
        <v>1</v>
      </c>
      <c r="D209" s="73">
        <f t="shared" si="236"/>
        <v>22</v>
      </c>
      <c r="E209" s="73">
        <f t="shared" si="236"/>
        <v>28</v>
      </c>
      <c r="F209" s="73">
        <f t="shared" si="236"/>
        <v>30</v>
      </c>
      <c r="G209" s="73">
        <f t="shared" si="236"/>
        <v>32</v>
      </c>
      <c r="H209" s="73">
        <f t="shared" si="236"/>
        <v>33</v>
      </c>
      <c r="I209" s="73">
        <f>H211+H214</f>
        <v>33</v>
      </c>
      <c r="J209" s="73">
        <f>H211+H214</f>
        <v>33</v>
      </c>
      <c r="K209" s="73">
        <f t="shared" si="236"/>
        <v>33.131999999999998</v>
      </c>
      <c r="L209" s="73">
        <f t="shared" si="236"/>
        <v>33.263999999999996</v>
      </c>
      <c r="M209" s="73">
        <f t="shared" si="236"/>
        <v>33.297659999999993</v>
      </c>
      <c r="N209" s="73">
        <f t="shared" si="236"/>
        <v>33.496848000000007</v>
      </c>
      <c r="O209" s="73">
        <f t="shared" si="236"/>
        <v>33.497445959999993</v>
      </c>
      <c r="P209" s="73">
        <f t="shared" si="236"/>
        <v>33.831816480000008</v>
      </c>
    </row>
    <row r="210" spans="1:16" x14ac:dyDescent="0.2">
      <c r="A210" s="48" t="s">
        <v>10</v>
      </c>
      <c r="B210" s="49" t="s">
        <v>1</v>
      </c>
      <c r="C210" s="50">
        <v>100</v>
      </c>
      <c r="D210" s="50">
        <f>D209/C209*100</f>
        <v>2200</v>
      </c>
      <c r="E210" s="50">
        <f t="shared" ref="E210" si="237">E209/D209*100</f>
        <v>127.27272727272727</v>
      </c>
      <c r="F210" s="50">
        <f>F209/E209*100</f>
        <v>107.14285714285714</v>
      </c>
      <c r="G210" s="50">
        <f>G209/F209*100</f>
        <v>106.66666666666667</v>
      </c>
      <c r="H210" s="50">
        <f>H209/G209*100</f>
        <v>103.125</v>
      </c>
      <c r="I210" s="50">
        <f>H209/G209*100</f>
        <v>103.125</v>
      </c>
      <c r="J210" s="50">
        <f>H209/G209*100</f>
        <v>103.125</v>
      </c>
      <c r="K210" s="50">
        <f>K209/H209*100</f>
        <v>100.4</v>
      </c>
      <c r="L210" s="50">
        <f>L209/H209*100</f>
        <v>100.79999999999998</v>
      </c>
      <c r="M210" s="50">
        <f>M209/K209*100</f>
        <v>100.49999999999999</v>
      </c>
      <c r="N210" s="50">
        <f>N209/L209*100</f>
        <v>100.70000000000003</v>
      </c>
      <c r="O210" s="50">
        <f t="shared" ref="O210:P210" si="238">O209/M209*100</f>
        <v>100.6</v>
      </c>
      <c r="P210" s="50">
        <f t="shared" si="238"/>
        <v>101</v>
      </c>
    </row>
    <row r="211" spans="1:16" ht="38.25" x14ac:dyDescent="0.2">
      <c r="A211" s="74" t="s">
        <v>49</v>
      </c>
      <c r="B211" s="49" t="s">
        <v>51</v>
      </c>
      <c r="C211" s="73">
        <v>0</v>
      </c>
      <c r="D211" s="73">
        <v>17</v>
      </c>
      <c r="E211" s="73">
        <f>E213</f>
        <v>18</v>
      </c>
      <c r="F211" s="73">
        <f>F213</f>
        <v>16</v>
      </c>
      <c r="G211" s="73">
        <f>SUM(G213)</f>
        <v>18</v>
      </c>
      <c r="H211" s="73">
        <f t="shared" ref="H211:O211" si="239">SUM(H213)</f>
        <v>18</v>
      </c>
      <c r="I211" s="73">
        <f>SUM(H213)</f>
        <v>18</v>
      </c>
      <c r="J211" s="73">
        <f>SUM(H213)</f>
        <v>18</v>
      </c>
      <c r="K211" s="73">
        <f t="shared" si="239"/>
        <v>18.071999999999999</v>
      </c>
      <c r="L211" s="73">
        <f t="shared" si="239"/>
        <v>18.143999999999998</v>
      </c>
      <c r="M211" s="73">
        <f t="shared" si="239"/>
        <v>18.162359999999996</v>
      </c>
      <c r="N211" s="73">
        <f t="shared" si="239"/>
        <v>18.271008000000002</v>
      </c>
      <c r="O211" s="73">
        <f t="shared" si="239"/>
        <v>18.271334159999995</v>
      </c>
      <c r="P211" s="73">
        <f>SUM(P213)</f>
        <v>18.453718080000002</v>
      </c>
    </row>
    <row r="212" spans="1:16" x14ac:dyDescent="0.2">
      <c r="A212" s="48" t="s">
        <v>10</v>
      </c>
      <c r="B212" s="49" t="s">
        <v>1</v>
      </c>
      <c r="C212" s="50">
        <v>0</v>
      </c>
      <c r="D212" s="50">
        <v>100</v>
      </c>
      <c r="E212" s="50">
        <f>E211/D211*100</f>
        <v>105.88235294117648</v>
      </c>
      <c r="F212" s="50">
        <f>F211/E211*100</f>
        <v>88.888888888888886</v>
      </c>
      <c r="G212" s="50">
        <f>G211/F211*100</f>
        <v>112.5</v>
      </c>
      <c r="H212" s="50">
        <f>H211/G211*100</f>
        <v>100</v>
      </c>
      <c r="I212" s="50">
        <f>H211/G211*100</f>
        <v>100</v>
      </c>
      <c r="J212" s="50">
        <f>H211/G211*100</f>
        <v>100</v>
      </c>
      <c r="K212" s="50">
        <f>K211/H211*100</f>
        <v>100.4</v>
      </c>
      <c r="L212" s="50">
        <f>L211/H211*100</f>
        <v>100.8</v>
      </c>
      <c r="M212" s="50">
        <f>M211/K211*100</f>
        <v>100.49999999999999</v>
      </c>
      <c r="N212" s="50">
        <f>N211/L211*100</f>
        <v>100.70000000000002</v>
      </c>
      <c r="O212" s="50">
        <f t="shared" ref="O212:P212" si="240">O211/M211*100</f>
        <v>100.6</v>
      </c>
      <c r="P212" s="50">
        <f t="shared" si="240"/>
        <v>101</v>
      </c>
    </row>
    <row r="213" spans="1:16" ht="25.5" x14ac:dyDescent="0.2">
      <c r="A213" s="79" t="s">
        <v>155</v>
      </c>
      <c r="B213" s="49" t="s">
        <v>51</v>
      </c>
      <c r="C213" s="50"/>
      <c r="D213" s="50"/>
      <c r="E213" s="73">
        <v>18</v>
      </c>
      <c r="F213" s="73">
        <v>16</v>
      </c>
      <c r="G213" s="73">
        <v>18</v>
      </c>
      <c r="H213" s="73">
        <v>18</v>
      </c>
      <c r="I213" s="73">
        <v>17</v>
      </c>
      <c r="J213" s="73">
        <v>17</v>
      </c>
      <c r="K213" s="73">
        <f>H213*100.4%</f>
        <v>18.071999999999999</v>
      </c>
      <c r="L213" s="73">
        <f>H213*100.8%</f>
        <v>18.143999999999998</v>
      </c>
      <c r="M213" s="73">
        <f>K213*100.5%</f>
        <v>18.162359999999996</v>
      </c>
      <c r="N213" s="73">
        <f>L213*100.7%</f>
        <v>18.271008000000002</v>
      </c>
      <c r="O213" s="73">
        <f>M213*100.6%</f>
        <v>18.271334159999995</v>
      </c>
      <c r="P213" s="73">
        <f>N213*101%</f>
        <v>18.453718080000002</v>
      </c>
    </row>
    <row r="214" spans="1:16" x14ac:dyDescent="0.2">
      <c r="A214" s="74" t="s">
        <v>48</v>
      </c>
      <c r="B214" s="49" t="s">
        <v>51</v>
      </c>
      <c r="C214" s="49">
        <v>1</v>
      </c>
      <c r="D214" s="49">
        <v>5</v>
      </c>
      <c r="E214" s="49">
        <v>10</v>
      </c>
      <c r="F214" s="49">
        <v>14</v>
      </c>
      <c r="G214" s="49">
        <v>14</v>
      </c>
      <c r="H214" s="50">
        <v>15</v>
      </c>
      <c r="I214" s="50">
        <v>170</v>
      </c>
      <c r="J214" s="50">
        <v>171</v>
      </c>
      <c r="K214" s="50">
        <f>H214*100.4%</f>
        <v>15.06</v>
      </c>
      <c r="L214" s="50">
        <f>H214*100.8%</f>
        <v>15.120000000000001</v>
      </c>
      <c r="M214" s="50">
        <f>K214*100.5%</f>
        <v>15.135299999999999</v>
      </c>
      <c r="N214" s="50">
        <f>L214*100.7%</f>
        <v>15.225840000000003</v>
      </c>
      <c r="O214" s="50">
        <f>M214*100.6%</f>
        <v>15.2261118</v>
      </c>
      <c r="P214" s="50">
        <f>N214*101%</f>
        <v>15.378098400000004</v>
      </c>
    </row>
    <row r="215" spans="1:16" x14ac:dyDescent="0.2">
      <c r="A215" s="48" t="s">
        <v>10</v>
      </c>
      <c r="B215" s="49" t="s">
        <v>1</v>
      </c>
      <c r="C215" s="50">
        <v>100</v>
      </c>
      <c r="D215" s="50">
        <f>D214/C214*100</f>
        <v>500</v>
      </c>
      <c r="E215" s="50">
        <f>E214/D214*100</f>
        <v>200</v>
      </c>
      <c r="F215" s="50">
        <f>F214/E214*100</f>
        <v>140</v>
      </c>
      <c r="G215" s="50">
        <f>G214/F214*100</f>
        <v>100</v>
      </c>
      <c r="H215" s="50">
        <f>H214/G214*100</f>
        <v>107.14285714285714</v>
      </c>
      <c r="I215" s="50">
        <f>H214/G214*100</f>
        <v>107.14285714285714</v>
      </c>
      <c r="J215" s="50">
        <f>H214/G214*100</f>
        <v>107.14285714285714</v>
      </c>
      <c r="K215" s="50">
        <f>K214/H214*100</f>
        <v>100.4</v>
      </c>
      <c r="L215" s="50">
        <f>L214/H214*100</f>
        <v>100.8</v>
      </c>
      <c r="M215" s="50">
        <f>M214/K214*100</f>
        <v>100.49999999999999</v>
      </c>
      <c r="N215" s="50">
        <f>N214/L214*100</f>
        <v>100.70000000000002</v>
      </c>
      <c r="O215" s="50">
        <f t="shared" ref="O215:P215" si="241">O214/M214*100</f>
        <v>100.6</v>
      </c>
      <c r="P215" s="50">
        <f t="shared" si="241"/>
        <v>101</v>
      </c>
    </row>
    <row r="216" spans="1:16" ht="27" x14ac:dyDescent="0.2">
      <c r="A216" s="77" t="s">
        <v>35</v>
      </c>
      <c r="B216" s="49" t="s">
        <v>51</v>
      </c>
      <c r="C216" s="73">
        <f>C218+C220</f>
        <v>95</v>
      </c>
      <c r="D216" s="73">
        <f t="shared" ref="D216:P216" si="242">D218+D220</f>
        <v>110</v>
      </c>
      <c r="E216" s="73">
        <f>E218+E220</f>
        <v>107</v>
      </c>
      <c r="F216" s="73">
        <f t="shared" si="242"/>
        <v>103</v>
      </c>
      <c r="G216" s="73">
        <f t="shared" si="242"/>
        <v>86</v>
      </c>
      <c r="H216" s="73">
        <f t="shared" si="242"/>
        <v>89</v>
      </c>
      <c r="I216" s="73">
        <f>H218+H220</f>
        <v>89</v>
      </c>
      <c r="J216" s="73">
        <f>H218+H220</f>
        <v>89</v>
      </c>
      <c r="K216" s="73">
        <f t="shared" si="242"/>
        <v>89.355999999999995</v>
      </c>
      <c r="L216" s="73">
        <f t="shared" si="242"/>
        <v>89.712000000000003</v>
      </c>
      <c r="M216" s="73">
        <f t="shared" si="242"/>
        <v>89.802779999999984</v>
      </c>
      <c r="N216" s="73">
        <f t="shared" si="242"/>
        <v>90.339984000000015</v>
      </c>
      <c r="O216" s="73">
        <f t="shared" si="242"/>
        <v>90.341596679999981</v>
      </c>
      <c r="P216" s="73">
        <f t="shared" si="242"/>
        <v>91.243383840000007</v>
      </c>
    </row>
    <row r="217" spans="1:16" x14ac:dyDescent="0.2">
      <c r="A217" s="48" t="s">
        <v>10</v>
      </c>
      <c r="B217" s="49" t="s">
        <v>1</v>
      </c>
      <c r="C217" s="50">
        <v>97.9</v>
      </c>
      <c r="D217" s="50">
        <f>D216/C216*100</f>
        <v>115.78947368421053</v>
      </c>
      <c r="E217" s="50">
        <f t="shared" ref="E217" si="243">E216/D216*100</f>
        <v>97.27272727272728</v>
      </c>
      <c r="F217" s="50">
        <f>F216/E216*100</f>
        <v>96.261682242990659</v>
      </c>
      <c r="G217" s="50">
        <f>G216/F216*100</f>
        <v>83.495145631067956</v>
      </c>
      <c r="H217" s="50">
        <f>H216/G216*100</f>
        <v>103.48837209302326</v>
      </c>
      <c r="I217" s="50">
        <f>H216/G216*100</f>
        <v>103.48837209302326</v>
      </c>
      <c r="J217" s="50">
        <f>H216/G216*100</f>
        <v>103.48837209302326</v>
      </c>
      <c r="K217" s="50">
        <f>K216/H216*100</f>
        <v>100.4</v>
      </c>
      <c r="L217" s="50">
        <f>L216/H216*100</f>
        <v>100.8</v>
      </c>
      <c r="M217" s="50">
        <f>M216/K216*100</f>
        <v>100.49999999999999</v>
      </c>
      <c r="N217" s="50">
        <f>N216/L216*100</f>
        <v>100.70000000000002</v>
      </c>
      <c r="O217" s="50">
        <f t="shared" ref="O217:P217" si="244">O216/M216*100</f>
        <v>100.6</v>
      </c>
      <c r="P217" s="50">
        <f t="shared" si="244"/>
        <v>101</v>
      </c>
    </row>
    <row r="218" spans="1:16" ht="38.25" x14ac:dyDescent="0.2">
      <c r="A218" s="74" t="s">
        <v>49</v>
      </c>
      <c r="B218" s="49" t="s">
        <v>51</v>
      </c>
      <c r="C218" s="73">
        <v>16</v>
      </c>
      <c r="D218" s="73">
        <v>17</v>
      </c>
      <c r="E218" s="73">
        <v>16</v>
      </c>
      <c r="F218" s="73">
        <v>15</v>
      </c>
      <c r="G218" s="73">
        <v>14</v>
      </c>
      <c r="H218" s="73">
        <v>16</v>
      </c>
      <c r="I218" s="73">
        <v>16</v>
      </c>
      <c r="J218" s="73">
        <v>16</v>
      </c>
      <c r="K218" s="73">
        <f>H218*100.4%</f>
        <v>16.064</v>
      </c>
      <c r="L218" s="73">
        <f>H218*100.8%</f>
        <v>16.128</v>
      </c>
      <c r="M218" s="73">
        <f>K218*100.5%</f>
        <v>16.144319999999997</v>
      </c>
      <c r="N218" s="73">
        <f>L218*100.7%</f>
        <v>16.240896000000003</v>
      </c>
      <c r="O218" s="73">
        <f>M218*100.6%</f>
        <v>16.241185919999996</v>
      </c>
      <c r="P218" s="73">
        <f>N218*101%</f>
        <v>16.403304960000003</v>
      </c>
    </row>
    <row r="219" spans="1:16" x14ac:dyDescent="0.2">
      <c r="A219" s="48" t="s">
        <v>10</v>
      </c>
      <c r="B219" s="49" t="s">
        <v>1</v>
      </c>
      <c r="C219" s="50">
        <v>84.2</v>
      </c>
      <c r="D219" s="50">
        <f>D218/C218*100</f>
        <v>106.25</v>
      </c>
      <c r="E219" s="50">
        <f t="shared" ref="E219" si="245">E218/D218*100</f>
        <v>94.117647058823522</v>
      </c>
      <c r="F219" s="50">
        <f>F218/E218*100</f>
        <v>93.75</v>
      </c>
      <c r="G219" s="50">
        <f>G218/F218*100</f>
        <v>93.333333333333329</v>
      </c>
      <c r="H219" s="50">
        <f>H218/G218*100</f>
        <v>114.28571428571428</v>
      </c>
      <c r="I219" s="50">
        <f>H218/G218*100</f>
        <v>114.28571428571428</v>
      </c>
      <c r="J219" s="50">
        <f>H218/G218*100</f>
        <v>114.28571428571428</v>
      </c>
      <c r="K219" s="50">
        <f>K218/H218*100</f>
        <v>100.4</v>
      </c>
      <c r="L219" s="50">
        <f>L218/H218*100</f>
        <v>100.8</v>
      </c>
      <c r="M219" s="50">
        <f>M218/K218*100</f>
        <v>100.49999999999999</v>
      </c>
      <c r="N219" s="50">
        <f>N218/L218*100</f>
        <v>100.70000000000002</v>
      </c>
      <c r="O219" s="50">
        <f t="shared" ref="O219:P219" si="246">O218/M218*100</f>
        <v>100.6</v>
      </c>
      <c r="P219" s="50">
        <f t="shared" si="246"/>
        <v>101</v>
      </c>
    </row>
    <row r="220" spans="1:16" x14ac:dyDescent="0.2">
      <c r="A220" s="74" t="s">
        <v>48</v>
      </c>
      <c r="B220" s="49" t="s">
        <v>51</v>
      </c>
      <c r="C220" s="49">
        <v>79</v>
      </c>
      <c r="D220" s="49">
        <v>93</v>
      </c>
      <c r="E220" s="49">
        <v>91</v>
      </c>
      <c r="F220" s="49">
        <v>88</v>
      </c>
      <c r="G220" s="49">
        <v>72</v>
      </c>
      <c r="H220" s="50">
        <v>73</v>
      </c>
      <c r="I220" s="50">
        <v>170</v>
      </c>
      <c r="J220" s="50">
        <v>171</v>
      </c>
      <c r="K220" s="50">
        <f>H220*100.4%</f>
        <v>73.292000000000002</v>
      </c>
      <c r="L220" s="50">
        <f>H220*100.8%</f>
        <v>73.584000000000003</v>
      </c>
      <c r="M220" s="50">
        <f>K220*100.5%</f>
        <v>73.658459999999991</v>
      </c>
      <c r="N220" s="50">
        <f>L220*100.7%</f>
        <v>74.099088000000009</v>
      </c>
      <c r="O220" s="50">
        <f>M220*100.6%</f>
        <v>74.100410759999988</v>
      </c>
      <c r="P220" s="50">
        <f>N220*101%</f>
        <v>74.840078880000007</v>
      </c>
    </row>
    <row r="221" spans="1:16" x14ac:dyDescent="0.2">
      <c r="A221" s="48" t="s">
        <v>10</v>
      </c>
      <c r="B221" s="49" t="s">
        <v>1</v>
      </c>
      <c r="C221" s="50">
        <v>101.3</v>
      </c>
      <c r="D221" s="50">
        <f>D220/C220*100</f>
        <v>117.72151898734178</v>
      </c>
      <c r="E221" s="50">
        <f t="shared" ref="E221" si="247">E220/D220*100</f>
        <v>97.849462365591393</v>
      </c>
      <c r="F221" s="50">
        <f>F220/E220*100</f>
        <v>96.703296703296701</v>
      </c>
      <c r="G221" s="50">
        <f>G220/F220*100</f>
        <v>81.818181818181827</v>
      </c>
      <c r="H221" s="50">
        <f>H220/G220*100</f>
        <v>101.38888888888889</v>
      </c>
      <c r="I221" s="50">
        <f>H220/G220*100</f>
        <v>101.38888888888889</v>
      </c>
      <c r="J221" s="50">
        <f>H220/G220*100</f>
        <v>101.38888888888889</v>
      </c>
      <c r="K221" s="50">
        <f>K220/H220*100</f>
        <v>100.4</v>
      </c>
      <c r="L221" s="50">
        <f>L220/H220*100</f>
        <v>100.8</v>
      </c>
      <c r="M221" s="50">
        <f>M220/K220*100</f>
        <v>100.49999999999999</v>
      </c>
      <c r="N221" s="50">
        <f>N220/L220*100</f>
        <v>100.70000000000002</v>
      </c>
      <c r="O221" s="50">
        <f t="shared" ref="O221:P221" si="248">O220/M220*100</f>
        <v>100.6</v>
      </c>
      <c r="P221" s="50">
        <f t="shared" si="248"/>
        <v>101</v>
      </c>
    </row>
    <row r="222" spans="1:16" ht="51" x14ac:dyDescent="0.2">
      <c r="A222" s="87" t="s">
        <v>36</v>
      </c>
      <c r="B222" s="49" t="s">
        <v>51</v>
      </c>
      <c r="C222" s="73">
        <f t="shared" ref="C222:P222" si="249">C224+C232</f>
        <v>1937</v>
      </c>
      <c r="D222" s="73">
        <f t="shared" si="249"/>
        <v>1519</v>
      </c>
      <c r="E222" s="73">
        <f t="shared" si="249"/>
        <v>1547</v>
      </c>
      <c r="F222" s="73">
        <f t="shared" si="249"/>
        <v>1584.6</v>
      </c>
      <c r="G222" s="73">
        <f t="shared" si="249"/>
        <v>1439.33</v>
      </c>
      <c r="H222" s="73">
        <f t="shared" si="249"/>
        <v>1623</v>
      </c>
      <c r="I222" s="73">
        <f>H224+H232</f>
        <v>1623</v>
      </c>
      <c r="J222" s="73">
        <f>H224+H232</f>
        <v>1623</v>
      </c>
      <c r="K222" s="73">
        <f t="shared" si="249"/>
        <v>1629.492</v>
      </c>
      <c r="L222" s="73">
        <f t="shared" si="249"/>
        <v>1635.9840000000002</v>
      </c>
      <c r="M222" s="73">
        <f t="shared" si="249"/>
        <v>1637.6394599999999</v>
      </c>
      <c r="N222" s="73">
        <f t="shared" si="249"/>
        <v>1647.4358880000002</v>
      </c>
      <c r="O222" s="73">
        <f t="shared" si="249"/>
        <v>1647.4652967599998</v>
      </c>
      <c r="P222" s="73">
        <f t="shared" si="249"/>
        <v>1663.9102468799999</v>
      </c>
    </row>
    <row r="223" spans="1:16" x14ac:dyDescent="0.2">
      <c r="A223" s="70" t="s">
        <v>10</v>
      </c>
      <c r="B223" s="49" t="s">
        <v>1</v>
      </c>
      <c r="C223" s="50">
        <v>103</v>
      </c>
      <c r="D223" s="50">
        <f>D222/C222*100</f>
        <v>78.420237480640168</v>
      </c>
      <c r="E223" s="50">
        <f t="shared" ref="E223" si="250">E222/D222*100</f>
        <v>101.84331797235022</v>
      </c>
      <c r="F223" s="50">
        <f>F222/E222*100</f>
        <v>102.43051066580477</v>
      </c>
      <c r="G223" s="50">
        <f>G222/F222*100</f>
        <v>90.832386722201193</v>
      </c>
      <c r="H223" s="50">
        <f>H222/G222*100</f>
        <v>112.76079842704591</v>
      </c>
      <c r="I223" s="50">
        <f>H222/G222*100</f>
        <v>112.76079842704591</v>
      </c>
      <c r="J223" s="50">
        <f>H222/G222*100</f>
        <v>112.76079842704591</v>
      </c>
      <c r="K223" s="50">
        <f>K222/H222*100</f>
        <v>100.4</v>
      </c>
      <c r="L223" s="50">
        <f>L222/H222*100</f>
        <v>100.8</v>
      </c>
      <c r="M223" s="50">
        <f>M222/K222*100</f>
        <v>100.49999999999999</v>
      </c>
      <c r="N223" s="50">
        <f>N222/L222*100</f>
        <v>100.70000000000002</v>
      </c>
      <c r="O223" s="50">
        <f t="shared" ref="O223:P223" si="251">O222/M222*100</f>
        <v>100.6</v>
      </c>
      <c r="P223" s="50">
        <f t="shared" si="251"/>
        <v>100.99999999999997</v>
      </c>
    </row>
    <row r="224" spans="1:16" ht="38.25" x14ac:dyDescent="0.2">
      <c r="A224" s="74" t="s">
        <v>49</v>
      </c>
      <c r="B224" s="49" t="s">
        <v>51</v>
      </c>
      <c r="C224" s="73">
        <f t="shared" ref="C224:P224" si="252">SUM(C226:C231)</f>
        <v>1906</v>
      </c>
      <c r="D224" s="73">
        <f t="shared" si="252"/>
        <v>1471</v>
      </c>
      <c r="E224" s="73">
        <f t="shared" si="252"/>
        <v>1483</v>
      </c>
      <c r="F224" s="73">
        <f>SUM(F226:F231)</f>
        <v>1526.6</v>
      </c>
      <c r="G224" s="73">
        <f>SUM(G226:G231)</f>
        <v>1387.33</v>
      </c>
      <c r="H224" s="73">
        <f t="shared" si="252"/>
        <v>1573</v>
      </c>
      <c r="I224" s="73">
        <f>SUM(H226:H231)</f>
        <v>1573</v>
      </c>
      <c r="J224" s="73">
        <f>SUM(H226:H231)</f>
        <v>1573</v>
      </c>
      <c r="K224" s="73">
        <f t="shared" si="252"/>
        <v>1579.2919999999999</v>
      </c>
      <c r="L224" s="73">
        <f t="shared" si="252"/>
        <v>1585.5840000000001</v>
      </c>
      <c r="M224" s="73">
        <f t="shared" si="252"/>
        <v>1587.1884599999998</v>
      </c>
      <c r="N224" s="73">
        <f t="shared" si="252"/>
        <v>1596.6830880000002</v>
      </c>
      <c r="O224" s="73">
        <f t="shared" si="252"/>
        <v>1596.7115907599998</v>
      </c>
      <c r="P224" s="73">
        <f t="shared" si="252"/>
        <v>1612.6499188799999</v>
      </c>
    </row>
    <row r="225" spans="1:16" x14ac:dyDescent="0.2">
      <c r="A225" s="48" t="s">
        <v>10</v>
      </c>
      <c r="B225" s="49" t="s">
        <v>1</v>
      </c>
      <c r="C225" s="50">
        <v>103.1</v>
      </c>
      <c r="D225" s="50">
        <f>D224/C224*100</f>
        <v>77.177334732423915</v>
      </c>
      <c r="E225" s="50">
        <f t="shared" ref="E225" si="253">E224/D224*100</f>
        <v>100.81577158395649</v>
      </c>
      <c r="F225" s="50">
        <f>F224/E224*100</f>
        <v>102.93998651382333</v>
      </c>
      <c r="G225" s="50">
        <f>G224/F224*100</f>
        <v>90.877112537665411</v>
      </c>
      <c r="H225" s="50">
        <f>H224/G224*100</f>
        <v>113.38326137256458</v>
      </c>
      <c r="I225" s="50">
        <f>H224/G224*100</f>
        <v>113.38326137256458</v>
      </c>
      <c r="J225" s="50">
        <f>H224/G224*100</f>
        <v>113.38326137256458</v>
      </c>
      <c r="K225" s="50">
        <f>K224/H224*100</f>
        <v>100.4</v>
      </c>
      <c r="L225" s="50">
        <f>L224/H224*100</f>
        <v>100.8</v>
      </c>
      <c r="M225" s="50">
        <f>M224/K224*100</f>
        <v>100.49999999999999</v>
      </c>
      <c r="N225" s="50">
        <f>N224/L224*100</f>
        <v>100.70000000000002</v>
      </c>
      <c r="O225" s="50">
        <f t="shared" ref="O225:P225" si="254">O224/M224*100</f>
        <v>100.6</v>
      </c>
      <c r="P225" s="50">
        <f t="shared" si="254"/>
        <v>100.99999999999997</v>
      </c>
    </row>
    <row r="226" spans="1:16" x14ac:dyDescent="0.2">
      <c r="A226" s="70" t="s">
        <v>95</v>
      </c>
      <c r="B226" s="49" t="s">
        <v>51</v>
      </c>
      <c r="C226" s="73">
        <v>727</v>
      </c>
      <c r="D226" s="73">
        <v>678</v>
      </c>
      <c r="E226" s="73">
        <v>648</v>
      </c>
      <c r="F226" s="73">
        <v>641</v>
      </c>
      <c r="G226" s="73">
        <v>620</v>
      </c>
      <c r="H226" s="73">
        <v>650</v>
      </c>
      <c r="I226" s="73">
        <v>529</v>
      </c>
      <c r="J226" s="73">
        <v>529</v>
      </c>
      <c r="K226" s="73">
        <f t="shared" ref="K226:K231" si="255">H226*100.4%</f>
        <v>652.6</v>
      </c>
      <c r="L226" s="73">
        <f t="shared" ref="L226:L231" si="256">H226*100.8%</f>
        <v>655.20000000000005</v>
      </c>
      <c r="M226" s="73">
        <f t="shared" ref="M226:M231" si="257">K226*100.5%</f>
        <v>655.86299999999994</v>
      </c>
      <c r="N226" s="73">
        <f t="shared" ref="N226:N231" si="258">L226*100.7%</f>
        <v>659.78640000000007</v>
      </c>
      <c r="O226" s="73">
        <f t="shared" ref="O226:O231" si="259">M226*100.6%</f>
        <v>659.79817799999989</v>
      </c>
      <c r="P226" s="73">
        <f t="shared" ref="P226:P231" si="260">N226*101%</f>
        <v>666.38426400000003</v>
      </c>
    </row>
    <row r="227" spans="1:16" x14ac:dyDescent="0.2">
      <c r="A227" s="70" t="s">
        <v>98</v>
      </c>
      <c r="B227" s="49" t="s">
        <v>51</v>
      </c>
      <c r="C227" s="73">
        <v>635</v>
      </c>
      <c r="D227" s="73">
        <v>620</v>
      </c>
      <c r="E227" s="73">
        <v>500</v>
      </c>
      <c r="F227" s="73">
        <v>421</v>
      </c>
      <c r="G227" s="73">
        <v>372</v>
      </c>
      <c r="H227" s="73">
        <v>535</v>
      </c>
      <c r="I227" s="73">
        <v>418</v>
      </c>
      <c r="J227" s="73">
        <v>418</v>
      </c>
      <c r="K227" s="73">
        <f t="shared" si="255"/>
        <v>537.14</v>
      </c>
      <c r="L227" s="73">
        <f t="shared" si="256"/>
        <v>539.28</v>
      </c>
      <c r="M227" s="73">
        <f t="shared" si="257"/>
        <v>539.82569999999998</v>
      </c>
      <c r="N227" s="73">
        <f t="shared" si="258"/>
        <v>543.05496000000005</v>
      </c>
      <c r="O227" s="73">
        <f t="shared" si="259"/>
        <v>543.06465419999995</v>
      </c>
      <c r="P227" s="73">
        <f t="shared" si="260"/>
        <v>548.4855096</v>
      </c>
    </row>
    <row r="228" spans="1:16" x14ac:dyDescent="0.2">
      <c r="A228" s="70" t="s">
        <v>158</v>
      </c>
      <c r="B228" s="49" t="s">
        <v>51</v>
      </c>
      <c r="C228" s="73">
        <v>160</v>
      </c>
      <c r="D228" s="73">
        <v>145</v>
      </c>
      <c r="E228" s="73">
        <v>148</v>
      </c>
      <c r="F228" s="73">
        <v>133.6</v>
      </c>
      <c r="G228" s="73">
        <v>115.7</v>
      </c>
      <c r="H228" s="73">
        <v>133</v>
      </c>
      <c r="I228" s="73">
        <v>120</v>
      </c>
      <c r="J228" s="73">
        <v>120</v>
      </c>
      <c r="K228" s="73">
        <f t="shared" si="255"/>
        <v>133.53200000000001</v>
      </c>
      <c r="L228" s="73">
        <f t="shared" si="256"/>
        <v>134.06399999999999</v>
      </c>
      <c r="M228" s="73">
        <f t="shared" si="257"/>
        <v>134.19965999999999</v>
      </c>
      <c r="N228" s="73">
        <f t="shared" si="258"/>
        <v>135.00244800000002</v>
      </c>
      <c r="O228" s="73">
        <f t="shared" si="259"/>
        <v>135.00485795999998</v>
      </c>
      <c r="P228" s="73">
        <f t="shared" si="260"/>
        <v>136.35247248000002</v>
      </c>
    </row>
    <row r="229" spans="1:16" ht="25.5" x14ac:dyDescent="0.2">
      <c r="A229" s="70" t="s">
        <v>157</v>
      </c>
      <c r="B229" s="49" t="s">
        <v>51</v>
      </c>
      <c r="C229" s="73"/>
      <c r="D229" s="73"/>
      <c r="E229" s="73"/>
      <c r="F229" s="73">
        <v>304</v>
      </c>
      <c r="G229" s="73">
        <v>254.63</v>
      </c>
      <c r="H229" s="73">
        <v>230</v>
      </c>
      <c r="I229" s="73">
        <v>332</v>
      </c>
      <c r="J229" s="73">
        <v>332</v>
      </c>
      <c r="K229" s="73">
        <f t="shared" si="255"/>
        <v>230.92</v>
      </c>
      <c r="L229" s="73">
        <f t="shared" si="256"/>
        <v>231.84</v>
      </c>
      <c r="M229" s="73">
        <f t="shared" si="257"/>
        <v>232.07459999999998</v>
      </c>
      <c r="N229" s="73">
        <f t="shared" si="258"/>
        <v>233.46288000000004</v>
      </c>
      <c r="O229" s="73">
        <f t="shared" si="259"/>
        <v>233.46704759999997</v>
      </c>
      <c r="P229" s="73">
        <f t="shared" si="260"/>
        <v>235.79750880000003</v>
      </c>
    </row>
    <row r="230" spans="1:16" x14ac:dyDescent="0.2">
      <c r="A230" s="70" t="s">
        <v>163</v>
      </c>
      <c r="B230" s="49" t="s">
        <v>51</v>
      </c>
      <c r="C230" s="73">
        <v>27</v>
      </c>
      <c r="D230" s="73">
        <v>28</v>
      </c>
      <c r="E230" s="73">
        <v>28</v>
      </c>
      <c r="F230" s="73">
        <v>27</v>
      </c>
      <c r="G230" s="73">
        <v>25</v>
      </c>
      <c r="H230" s="73">
        <v>25</v>
      </c>
      <c r="I230" s="73">
        <v>30</v>
      </c>
      <c r="J230" s="73">
        <v>30</v>
      </c>
      <c r="K230" s="73">
        <f t="shared" si="255"/>
        <v>25.1</v>
      </c>
      <c r="L230" s="73">
        <f t="shared" si="256"/>
        <v>25.2</v>
      </c>
      <c r="M230" s="73">
        <f t="shared" si="257"/>
        <v>25.2255</v>
      </c>
      <c r="N230" s="73">
        <f t="shared" si="258"/>
        <v>25.376400000000004</v>
      </c>
      <c r="O230" s="73">
        <f t="shared" si="259"/>
        <v>25.376853000000001</v>
      </c>
      <c r="P230" s="73">
        <f t="shared" si="260"/>
        <v>25.630164000000004</v>
      </c>
    </row>
    <row r="231" spans="1:16" x14ac:dyDescent="0.2">
      <c r="A231" s="74" t="s">
        <v>47</v>
      </c>
      <c r="B231" s="49" t="s">
        <v>51</v>
      </c>
      <c r="C231" s="73">
        <v>357</v>
      </c>
      <c r="D231" s="73"/>
      <c r="E231" s="73">
        <v>159</v>
      </c>
      <c r="F231" s="73">
        <v>0</v>
      </c>
      <c r="G231" s="73">
        <v>0</v>
      </c>
      <c r="H231" s="73">
        <v>0</v>
      </c>
      <c r="I231" s="73"/>
      <c r="J231" s="73"/>
      <c r="K231" s="73">
        <f t="shared" si="255"/>
        <v>0</v>
      </c>
      <c r="L231" s="73">
        <f t="shared" si="256"/>
        <v>0</v>
      </c>
      <c r="M231" s="73">
        <f t="shared" si="257"/>
        <v>0</v>
      </c>
      <c r="N231" s="73">
        <f t="shared" si="258"/>
        <v>0</v>
      </c>
      <c r="O231" s="73">
        <f t="shared" si="259"/>
        <v>0</v>
      </c>
      <c r="P231" s="73">
        <f t="shared" si="260"/>
        <v>0</v>
      </c>
    </row>
    <row r="232" spans="1:16" x14ac:dyDescent="0.2">
      <c r="A232" s="74" t="s">
        <v>48</v>
      </c>
      <c r="B232" s="49" t="s">
        <v>51</v>
      </c>
      <c r="C232" s="73">
        <v>31</v>
      </c>
      <c r="D232" s="73">
        <v>48</v>
      </c>
      <c r="E232" s="73">
        <v>64</v>
      </c>
      <c r="F232" s="73">
        <v>58</v>
      </c>
      <c r="G232" s="73">
        <v>52</v>
      </c>
      <c r="H232" s="73">
        <v>50</v>
      </c>
      <c r="I232" s="73">
        <v>170</v>
      </c>
      <c r="J232" s="73">
        <v>171</v>
      </c>
      <c r="K232" s="73">
        <f>H232*100.4%</f>
        <v>50.2</v>
      </c>
      <c r="L232" s="73">
        <f>H232*100.8%</f>
        <v>50.4</v>
      </c>
      <c r="M232" s="73">
        <f>K232*100.5%</f>
        <v>50.451000000000001</v>
      </c>
      <c r="N232" s="73">
        <f>L232*100.7%</f>
        <v>50.752800000000008</v>
      </c>
      <c r="O232" s="73">
        <f>M232*100.6%</f>
        <v>50.753706000000001</v>
      </c>
      <c r="P232" s="73">
        <f>N232*101%</f>
        <v>51.260328000000008</v>
      </c>
    </row>
    <row r="233" spans="1:16" ht="17.25" customHeight="1" x14ac:dyDescent="0.2">
      <c r="A233" s="48" t="s">
        <v>10</v>
      </c>
      <c r="B233" s="49" t="s">
        <v>1</v>
      </c>
      <c r="C233" s="50">
        <v>96.9</v>
      </c>
      <c r="D233" s="50">
        <f>D232/C232*100</f>
        <v>154.83870967741936</v>
      </c>
      <c r="E233" s="50">
        <f t="shared" ref="E233" si="261">E232/D232*100</f>
        <v>133.33333333333331</v>
      </c>
      <c r="F233" s="50">
        <f>F232/E232*100</f>
        <v>90.625</v>
      </c>
      <c r="G233" s="50">
        <f>G232/F232*100</f>
        <v>89.65517241379311</v>
      </c>
      <c r="H233" s="50">
        <f>H232/G232*100</f>
        <v>96.15384615384616</v>
      </c>
      <c r="I233" s="50">
        <f>H232/G232*100</f>
        <v>96.15384615384616</v>
      </c>
      <c r="J233" s="50">
        <f>H232/G232*100</f>
        <v>96.15384615384616</v>
      </c>
      <c r="K233" s="50">
        <f>K232/H232*100</f>
        <v>100.4</v>
      </c>
      <c r="L233" s="50">
        <f>L232/H232*100</f>
        <v>100.8</v>
      </c>
      <c r="M233" s="50">
        <f>M232/K232*100</f>
        <v>100.49999999999999</v>
      </c>
      <c r="N233" s="50">
        <f>N232/L232*100</f>
        <v>100.70000000000002</v>
      </c>
      <c r="O233" s="50">
        <f t="shared" ref="O233:P233" si="262">O232/M232*100</f>
        <v>100.6</v>
      </c>
      <c r="P233" s="50">
        <f t="shared" si="262"/>
        <v>101</v>
      </c>
    </row>
    <row r="234" spans="1:16" ht="63.75" x14ac:dyDescent="0.2">
      <c r="A234" s="82" t="s">
        <v>37</v>
      </c>
      <c r="B234" s="49" t="s">
        <v>51</v>
      </c>
      <c r="C234" s="73">
        <f t="shared" ref="C234:P234" si="263">C236+C240</f>
        <v>711</v>
      </c>
      <c r="D234" s="73">
        <f t="shared" si="263"/>
        <v>1062</v>
      </c>
      <c r="E234" s="73">
        <f t="shared" si="263"/>
        <v>1013</v>
      </c>
      <c r="F234" s="73">
        <f t="shared" si="263"/>
        <v>949.3</v>
      </c>
      <c r="G234" s="73">
        <f t="shared" si="263"/>
        <v>932.8</v>
      </c>
      <c r="H234" s="73">
        <f t="shared" si="263"/>
        <v>1013.5</v>
      </c>
      <c r="I234" s="73">
        <f>H236+H240</f>
        <v>1013.5</v>
      </c>
      <c r="J234" s="73">
        <f>H236+H240</f>
        <v>1013.5</v>
      </c>
      <c r="K234" s="73">
        <f t="shared" si="263"/>
        <v>1017.554</v>
      </c>
      <c r="L234" s="73">
        <f t="shared" si="263"/>
        <v>1021.6079999999999</v>
      </c>
      <c r="M234" s="73">
        <f t="shared" si="263"/>
        <v>1022.64177</v>
      </c>
      <c r="N234" s="73">
        <f t="shared" si="263"/>
        <v>1028.7592560000001</v>
      </c>
      <c r="O234" s="73">
        <f t="shared" si="263"/>
        <v>1028.7776206199999</v>
      </c>
      <c r="P234" s="73">
        <f t="shared" si="263"/>
        <v>1039.0468485600002</v>
      </c>
    </row>
    <row r="235" spans="1:16" x14ac:dyDescent="0.2">
      <c r="A235" s="48" t="s">
        <v>10</v>
      </c>
      <c r="B235" s="49" t="s">
        <v>51</v>
      </c>
      <c r="C235" s="50">
        <v>98.8</v>
      </c>
      <c r="D235" s="50">
        <f>D234/C234*100</f>
        <v>149.36708860759492</v>
      </c>
      <c r="E235" s="50">
        <f>E234/D234*100</f>
        <v>95.38606403013182</v>
      </c>
      <c r="F235" s="50">
        <f>F234/E234*100</f>
        <v>93.71174728529121</v>
      </c>
      <c r="G235" s="50">
        <f>G234/F234*100</f>
        <v>98.261877172653527</v>
      </c>
      <c r="H235" s="50">
        <f>H234/G234*100</f>
        <v>108.65137221269296</v>
      </c>
      <c r="I235" s="50">
        <f>H234/G234*100</f>
        <v>108.65137221269296</v>
      </c>
      <c r="J235" s="50">
        <f>H234/G234*100</f>
        <v>108.65137221269296</v>
      </c>
      <c r="K235" s="50">
        <f>K234/H234*100</f>
        <v>100.4</v>
      </c>
      <c r="L235" s="50">
        <f>L234/H234*100</f>
        <v>100.8</v>
      </c>
      <c r="M235" s="50">
        <f>M234/K234*100</f>
        <v>100.49999999999999</v>
      </c>
      <c r="N235" s="50">
        <f>N234/L234*100</f>
        <v>100.70000000000002</v>
      </c>
      <c r="O235" s="50">
        <f t="shared" ref="O235:P235" si="264">O234/M234*100</f>
        <v>100.6</v>
      </c>
      <c r="P235" s="50">
        <f t="shared" si="264"/>
        <v>101</v>
      </c>
    </row>
    <row r="236" spans="1:16" ht="38.25" x14ac:dyDescent="0.2">
      <c r="A236" s="74" t="s">
        <v>49</v>
      </c>
      <c r="B236" s="49" t="s">
        <v>51</v>
      </c>
      <c r="C236" s="73">
        <f>C239</f>
        <v>580</v>
      </c>
      <c r="D236" s="73">
        <f>D239+D238</f>
        <v>930</v>
      </c>
      <c r="E236" s="73">
        <f t="shared" ref="E236:P236" si="265">E239+E238</f>
        <v>898</v>
      </c>
      <c r="F236" s="73">
        <f t="shared" si="265"/>
        <v>842.3</v>
      </c>
      <c r="G236" s="73">
        <f t="shared" si="265"/>
        <v>822.8</v>
      </c>
      <c r="H236" s="73">
        <f t="shared" si="265"/>
        <v>913.5</v>
      </c>
      <c r="I236" s="73">
        <f>H239+H238</f>
        <v>913.5</v>
      </c>
      <c r="J236" s="73">
        <f>H239+H238</f>
        <v>913.5</v>
      </c>
      <c r="K236" s="73">
        <f t="shared" si="265"/>
        <v>917.154</v>
      </c>
      <c r="L236" s="73">
        <f t="shared" si="265"/>
        <v>920.80799999999999</v>
      </c>
      <c r="M236" s="73">
        <f t="shared" si="265"/>
        <v>921.73976999999991</v>
      </c>
      <c r="N236" s="73">
        <f t="shared" si="265"/>
        <v>927.25365600000009</v>
      </c>
      <c r="O236" s="73">
        <f t="shared" si="265"/>
        <v>927.27020861999995</v>
      </c>
      <c r="P236" s="73">
        <f t="shared" si="265"/>
        <v>936.52619256000025</v>
      </c>
    </row>
    <row r="237" spans="1:16" x14ac:dyDescent="0.2">
      <c r="A237" s="48" t="s">
        <v>10</v>
      </c>
      <c r="B237" s="49" t="s">
        <v>1</v>
      </c>
      <c r="C237" s="50">
        <v>99</v>
      </c>
      <c r="D237" s="50">
        <f>D236/C236*100</f>
        <v>160.34482758620689</v>
      </c>
      <c r="E237" s="50">
        <f>E236/D236*100</f>
        <v>96.55913978494624</v>
      </c>
      <c r="F237" s="50">
        <f>F236/E236*100</f>
        <v>93.797327394209347</v>
      </c>
      <c r="G237" s="50">
        <f>G236/F236*100</f>
        <v>97.684910364478213</v>
      </c>
      <c r="H237" s="50">
        <f>H236/G236*100</f>
        <v>111.02333495381625</v>
      </c>
      <c r="I237" s="50">
        <f>H236/G236*100</f>
        <v>111.02333495381625</v>
      </c>
      <c r="J237" s="50">
        <f>H236/G236*100</f>
        <v>111.02333495381625</v>
      </c>
      <c r="K237" s="50">
        <f>K236/H236*100</f>
        <v>100.4</v>
      </c>
      <c r="L237" s="50">
        <f>L236/H236*100</f>
        <v>100.8</v>
      </c>
      <c r="M237" s="50">
        <f>M236/K236*100</f>
        <v>100.49999999999999</v>
      </c>
      <c r="N237" s="50">
        <f>N236/L236*100</f>
        <v>100.70000000000002</v>
      </c>
      <c r="O237" s="50">
        <f t="shared" ref="O237:P237" si="266">O236/M236*100</f>
        <v>100.6</v>
      </c>
      <c r="P237" s="50">
        <f t="shared" si="266"/>
        <v>101.00000000000003</v>
      </c>
    </row>
    <row r="238" spans="1:16" x14ac:dyDescent="0.2">
      <c r="A238" s="79" t="s">
        <v>144</v>
      </c>
      <c r="B238" s="49" t="s">
        <v>51</v>
      </c>
      <c r="C238" s="50"/>
      <c r="D238" s="73">
        <v>385</v>
      </c>
      <c r="E238" s="73">
        <v>349</v>
      </c>
      <c r="F238" s="73">
        <v>332.7</v>
      </c>
      <c r="G238" s="73">
        <v>328</v>
      </c>
      <c r="H238" s="73">
        <v>338.5</v>
      </c>
      <c r="I238" s="73">
        <v>376</v>
      </c>
      <c r="J238" s="73">
        <v>376</v>
      </c>
      <c r="K238" s="73">
        <f t="shared" ref="K238:K239" si="267">H238*100.4%</f>
        <v>339.85399999999998</v>
      </c>
      <c r="L238" s="73">
        <f t="shared" ref="L238:L239" si="268">H238*100.8%</f>
        <v>341.20800000000003</v>
      </c>
      <c r="M238" s="73">
        <f t="shared" ref="M238:M239" si="269">K238*100.5%</f>
        <v>341.55326999999994</v>
      </c>
      <c r="N238" s="73">
        <f t="shared" ref="N238:N239" si="270">L238*100.7%</f>
        <v>343.59645600000005</v>
      </c>
      <c r="O238" s="73">
        <f t="shared" ref="O238:O239" si="271">M238*100.6%</f>
        <v>343.60258961999995</v>
      </c>
      <c r="P238" s="73">
        <f t="shared" ref="P238:P239" si="272">N238*101%</f>
        <v>347.03242056000005</v>
      </c>
    </row>
    <row r="239" spans="1:16" x14ac:dyDescent="0.2">
      <c r="A239" s="63" t="s">
        <v>68</v>
      </c>
      <c r="B239" s="49" t="s">
        <v>51</v>
      </c>
      <c r="C239" s="73">
        <v>580</v>
      </c>
      <c r="D239" s="73">
        <v>545</v>
      </c>
      <c r="E239" s="73">
        <v>549</v>
      </c>
      <c r="F239" s="73">
        <v>509.6</v>
      </c>
      <c r="G239" s="73">
        <v>494.8</v>
      </c>
      <c r="H239" s="73">
        <v>575</v>
      </c>
      <c r="I239" s="73">
        <v>575</v>
      </c>
      <c r="J239" s="73">
        <v>575</v>
      </c>
      <c r="K239" s="73">
        <f t="shared" si="267"/>
        <v>577.29999999999995</v>
      </c>
      <c r="L239" s="73">
        <f t="shared" si="268"/>
        <v>579.6</v>
      </c>
      <c r="M239" s="73">
        <f t="shared" si="269"/>
        <v>580.18649999999991</v>
      </c>
      <c r="N239" s="73">
        <f t="shared" si="270"/>
        <v>583.6572000000001</v>
      </c>
      <c r="O239" s="73">
        <f t="shared" si="271"/>
        <v>583.66761899999995</v>
      </c>
      <c r="P239" s="73">
        <f t="shared" si="272"/>
        <v>589.49377200000015</v>
      </c>
    </row>
    <row r="240" spans="1:16" x14ac:dyDescent="0.2">
      <c r="A240" s="74" t="s">
        <v>48</v>
      </c>
      <c r="B240" s="49" t="s">
        <v>51</v>
      </c>
      <c r="C240" s="73">
        <v>131</v>
      </c>
      <c r="D240" s="73">
        <v>132</v>
      </c>
      <c r="E240" s="73">
        <v>115</v>
      </c>
      <c r="F240" s="73">
        <v>107</v>
      </c>
      <c r="G240" s="73">
        <v>110</v>
      </c>
      <c r="H240" s="73">
        <v>100</v>
      </c>
      <c r="I240" s="73">
        <v>170</v>
      </c>
      <c r="J240" s="73">
        <v>171</v>
      </c>
      <c r="K240" s="73">
        <f>H240*100.4%</f>
        <v>100.4</v>
      </c>
      <c r="L240" s="73">
        <f>H240*100.8%</f>
        <v>100.8</v>
      </c>
      <c r="M240" s="73">
        <f>K240*100.5%</f>
        <v>100.902</v>
      </c>
      <c r="N240" s="73">
        <f>L240*100.7%</f>
        <v>101.50560000000002</v>
      </c>
      <c r="O240" s="73">
        <f>M240*100.6%</f>
        <v>101.507412</v>
      </c>
      <c r="P240" s="73">
        <f>N240*101%</f>
        <v>102.52065600000002</v>
      </c>
    </row>
    <row r="241" spans="1:436" x14ac:dyDescent="0.2">
      <c r="A241" s="48" t="s">
        <v>10</v>
      </c>
      <c r="B241" s="49" t="s">
        <v>1</v>
      </c>
      <c r="C241" s="50">
        <v>97.8</v>
      </c>
      <c r="D241" s="50">
        <f>D240/C240*100</f>
        <v>100.76335877862594</v>
      </c>
      <c r="E241" s="50">
        <f>E240/D240*100</f>
        <v>87.121212121212125</v>
      </c>
      <c r="F241" s="50">
        <f>F240/E240*100</f>
        <v>93.043478260869563</v>
      </c>
      <c r="G241" s="50">
        <f>G240/F240*100</f>
        <v>102.803738317757</v>
      </c>
      <c r="H241" s="50">
        <f>H240/G240*100</f>
        <v>90.909090909090907</v>
      </c>
      <c r="I241" s="50">
        <f>H240/G240*100</f>
        <v>90.909090909090907</v>
      </c>
      <c r="J241" s="50">
        <f>H240/G240*100</f>
        <v>90.909090909090907</v>
      </c>
      <c r="K241" s="50">
        <f>K240/H240*100</f>
        <v>100.4</v>
      </c>
      <c r="L241" s="50">
        <f>L240/H240*100</f>
        <v>100.8</v>
      </c>
      <c r="M241" s="50">
        <f>M240/K240*100</f>
        <v>100.49999999999999</v>
      </c>
      <c r="N241" s="50">
        <f>N240/L240*100</f>
        <v>100.70000000000002</v>
      </c>
      <c r="O241" s="50">
        <f t="shared" ref="O241:P241" si="273">O240/M240*100</f>
        <v>100.6</v>
      </c>
      <c r="P241" s="50">
        <f t="shared" si="273"/>
        <v>101</v>
      </c>
    </row>
    <row r="242" spans="1:436" x14ac:dyDescent="0.2">
      <c r="A242" s="87" t="s">
        <v>62</v>
      </c>
      <c r="B242" s="49" t="s">
        <v>51</v>
      </c>
      <c r="C242" s="73">
        <f>C244+C248</f>
        <v>1926</v>
      </c>
      <c r="D242" s="73">
        <f t="shared" ref="D242:P242" si="274">D244+D248</f>
        <v>2089</v>
      </c>
      <c r="E242" s="73">
        <f>E244+E248</f>
        <v>1868</v>
      </c>
      <c r="F242" s="73">
        <f t="shared" si="274"/>
        <v>1883</v>
      </c>
      <c r="G242" s="73">
        <f t="shared" si="274"/>
        <v>1749</v>
      </c>
      <c r="H242" s="73">
        <f t="shared" si="274"/>
        <v>1698</v>
      </c>
      <c r="I242" s="73">
        <f>H244+H248</f>
        <v>1698</v>
      </c>
      <c r="J242" s="73">
        <f>H244+H248</f>
        <v>1698</v>
      </c>
      <c r="K242" s="73">
        <f t="shared" si="274"/>
        <v>1704.7919999999999</v>
      </c>
      <c r="L242" s="73">
        <f t="shared" si="274"/>
        <v>1711.5840000000001</v>
      </c>
      <c r="M242" s="73">
        <f t="shared" si="274"/>
        <v>1713.3159599999999</v>
      </c>
      <c r="N242" s="73">
        <f t="shared" si="274"/>
        <v>1723.5650880000001</v>
      </c>
      <c r="O242" s="73">
        <f t="shared" si="274"/>
        <v>1723.5958557599997</v>
      </c>
      <c r="P242" s="73">
        <f t="shared" si="274"/>
        <v>1740.8007388800002</v>
      </c>
    </row>
    <row r="243" spans="1:436" x14ac:dyDescent="0.2">
      <c r="A243" s="48" t="s">
        <v>10</v>
      </c>
      <c r="B243" s="49" t="s">
        <v>1</v>
      </c>
      <c r="C243" s="50">
        <v>95.8</v>
      </c>
      <c r="D243" s="50">
        <f>D242/C242*100</f>
        <v>108.4631360332295</v>
      </c>
      <c r="E243" s="50">
        <f t="shared" ref="E243" si="275">E242/D242*100</f>
        <v>89.420775490665392</v>
      </c>
      <c r="F243" s="50">
        <f>F242/E242*100</f>
        <v>100.80299785867237</v>
      </c>
      <c r="G243" s="50">
        <f>G242/F242*100</f>
        <v>92.883696229421133</v>
      </c>
      <c r="H243" s="50">
        <f>H242/G242*100</f>
        <v>97.084048027444254</v>
      </c>
      <c r="I243" s="50">
        <f>H242/G242*100</f>
        <v>97.084048027444254</v>
      </c>
      <c r="J243" s="50">
        <f>H242/G242*100</f>
        <v>97.084048027444254</v>
      </c>
      <c r="K243" s="50">
        <f>K242/H242*100</f>
        <v>100.4</v>
      </c>
      <c r="L243" s="50">
        <f>L242/H242*100</f>
        <v>100.8</v>
      </c>
      <c r="M243" s="50">
        <f>M242/K242*100</f>
        <v>100.49999999999999</v>
      </c>
      <c r="N243" s="50">
        <f>N242/L242*100</f>
        <v>100.69999999999999</v>
      </c>
      <c r="O243" s="50">
        <f t="shared" ref="O243:P243" si="276">O242/M242*100</f>
        <v>100.59999999999998</v>
      </c>
      <c r="P243" s="50">
        <f t="shared" si="276"/>
        <v>101</v>
      </c>
    </row>
    <row r="244" spans="1:436" ht="38.25" x14ac:dyDescent="0.2">
      <c r="A244" s="74" t="s">
        <v>49</v>
      </c>
      <c r="B244" s="49" t="s">
        <v>51</v>
      </c>
      <c r="C244" s="73">
        <f>C246+C247</f>
        <v>556</v>
      </c>
      <c r="D244" s="73">
        <f t="shared" ref="D244" si="277">D246+D247</f>
        <v>662</v>
      </c>
      <c r="E244" s="73">
        <f>E246+E247</f>
        <v>590</v>
      </c>
      <c r="F244" s="73">
        <f t="shared" ref="F244" si="278">F246+F247</f>
        <v>580</v>
      </c>
      <c r="G244" s="73">
        <f>G246+G247</f>
        <v>527</v>
      </c>
      <c r="H244" s="73">
        <f t="shared" ref="H244:P244" si="279">H246+H247</f>
        <v>537</v>
      </c>
      <c r="I244" s="73">
        <f>H246+H247</f>
        <v>537</v>
      </c>
      <c r="J244" s="73">
        <f>H246+H247</f>
        <v>537</v>
      </c>
      <c r="K244" s="73">
        <f t="shared" si="279"/>
        <v>539.14800000000002</v>
      </c>
      <c r="L244" s="73">
        <f t="shared" si="279"/>
        <v>541.29600000000005</v>
      </c>
      <c r="M244" s="73">
        <f t="shared" si="279"/>
        <v>541.84374000000003</v>
      </c>
      <c r="N244" s="73">
        <f t="shared" si="279"/>
        <v>545.08507200000008</v>
      </c>
      <c r="O244" s="73">
        <f t="shared" si="279"/>
        <v>545.09480243999997</v>
      </c>
      <c r="P244" s="73">
        <f t="shared" si="279"/>
        <v>550.53592272000003</v>
      </c>
    </row>
    <row r="245" spans="1:436" s="2" customFormat="1" x14ac:dyDescent="0.2">
      <c r="A245" s="48" t="s">
        <v>10</v>
      </c>
      <c r="B245" s="49" t="s">
        <v>1</v>
      </c>
      <c r="C245" s="50">
        <v>90.3</v>
      </c>
      <c r="D245" s="50">
        <f>D244/C244*100</f>
        <v>119.06474820143885</v>
      </c>
      <c r="E245" s="50">
        <f t="shared" ref="E245" si="280">E244/D244*100</f>
        <v>89.123867069486408</v>
      </c>
      <c r="F245" s="50">
        <f>F244/E244*100</f>
        <v>98.305084745762713</v>
      </c>
      <c r="G245" s="50">
        <f>G244/F244*100</f>
        <v>90.862068965517238</v>
      </c>
      <c r="H245" s="50">
        <f>H244/G244*100</f>
        <v>101.89753320683113</v>
      </c>
      <c r="I245" s="50">
        <f>H244/G244*100</f>
        <v>101.89753320683113</v>
      </c>
      <c r="J245" s="50">
        <f>H244/G244*100</f>
        <v>101.89753320683113</v>
      </c>
      <c r="K245" s="50">
        <f>K244/H244*100</f>
        <v>100.4</v>
      </c>
      <c r="L245" s="50">
        <f>L244/H244*100</f>
        <v>100.8</v>
      </c>
      <c r="M245" s="50">
        <f>M244/K244*100</f>
        <v>100.49999999999999</v>
      </c>
      <c r="N245" s="50">
        <f>N244/L244*100</f>
        <v>100.70000000000002</v>
      </c>
      <c r="O245" s="50">
        <f t="shared" ref="O245:P245" si="281">O244/M244*100</f>
        <v>100.59999999999998</v>
      </c>
      <c r="P245" s="50">
        <f t="shared" si="281"/>
        <v>101</v>
      </c>
      <c r="Q245" s="46"/>
      <c r="R245" s="46"/>
      <c r="S245" s="46"/>
      <c r="T245" s="46"/>
      <c r="U245" s="46"/>
      <c r="V245" s="46"/>
      <c r="W245" s="46"/>
      <c r="X245" s="46"/>
      <c r="Y245" s="46"/>
      <c r="Z245" s="46"/>
      <c r="AA245" s="46"/>
      <c r="AB245" s="46"/>
      <c r="AC245" s="46"/>
      <c r="AD245" s="46"/>
      <c r="AE245" s="46"/>
      <c r="AF245" s="46"/>
      <c r="AG245" s="46"/>
      <c r="AH245" s="46"/>
      <c r="AI245" s="46"/>
      <c r="AJ245" s="46"/>
      <c r="AK245" s="46"/>
      <c r="AL245" s="46"/>
      <c r="AM245" s="46"/>
      <c r="AN245" s="46"/>
      <c r="AO245" s="46"/>
      <c r="AP245" s="46"/>
      <c r="AQ245" s="46"/>
      <c r="AR245" s="46"/>
      <c r="AS245" s="46"/>
      <c r="AT245" s="46"/>
      <c r="AU245" s="46"/>
      <c r="AV245" s="46"/>
      <c r="AW245" s="46"/>
      <c r="AX245" s="46"/>
      <c r="AY245" s="46"/>
      <c r="AZ245" s="46"/>
      <c r="BA245" s="46"/>
      <c r="BB245" s="46"/>
      <c r="BC245" s="46"/>
      <c r="BD245" s="46"/>
      <c r="BE245" s="46"/>
      <c r="BF245" s="46"/>
      <c r="BG245" s="46"/>
      <c r="BH245" s="46"/>
      <c r="BI245" s="46"/>
      <c r="BJ245" s="46"/>
      <c r="BK245" s="46"/>
      <c r="BL245" s="46"/>
      <c r="BM245" s="46"/>
      <c r="BN245" s="46"/>
      <c r="BO245" s="46"/>
      <c r="BP245" s="46"/>
      <c r="BQ245" s="46"/>
      <c r="BR245" s="46"/>
      <c r="BS245" s="46"/>
      <c r="BT245" s="46"/>
      <c r="BU245" s="46"/>
      <c r="BV245" s="46"/>
      <c r="BW245" s="46"/>
      <c r="BX245" s="46"/>
      <c r="BY245" s="46"/>
      <c r="BZ245" s="46"/>
      <c r="CA245" s="46"/>
      <c r="CB245" s="46"/>
      <c r="CC245" s="46"/>
      <c r="CD245" s="46"/>
      <c r="CE245" s="46"/>
      <c r="CF245" s="46"/>
      <c r="CG245" s="46"/>
      <c r="CH245" s="46"/>
      <c r="CI245" s="46"/>
      <c r="CJ245" s="46"/>
      <c r="CK245" s="46"/>
      <c r="CL245" s="46"/>
      <c r="CM245" s="46"/>
      <c r="CN245" s="46"/>
      <c r="CO245" s="46"/>
      <c r="CP245" s="46"/>
      <c r="CQ245" s="46"/>
      <c r="CR245" s="46"/>
      <c r="CS245" s="46"/>
      <c r="CT245" s="46"/>
      <c r="CU245" s="46"/>
      <c r="CV245" s="46"/>
      <c r="CW245" s="46"/>
      <c r="CX245" s="46"/>
      <c r="CY245" s="46"/>
      <c r="CZ245" s="46"/>
      <c r="DA245" s="46"/>
      <c r="DB245" s="46"/>
      <c r="DC245" s="46"/>
      <c r="DD245" s="46"/>
      <c r="DE245" s="46"/>
      <c r="DF245" s="46"/>
      <c r="DG245" s="46"/>
      <c r="DH245" s="46"/>
      <c r="DI245" s="46"/>
      <c r="DJ245" s="46"/>
      <c r="DK245" s="46"/>
      <c r="DL245" s="46"/>
      <c r="DM245" s="46"/>
      <c r="DN245" s="46"/>
      <c r="DO245" s="46"/>
      <c r="DP245" s="46"/>
      <c r="DQ245" s="46"/>
      <c r="DR245" s="46"/>
      <c r="DS245" s="46"/>
      <c r="DT245" s="46"/>
      <c r="DU245" s="46"/>
      <c r="DV245" s="46"/>
      <c r="DW245" s="46"/>
      <c r="DX245" s="46"/>
      <c r="DY245" s="46"/>
      <c r="DZ245" s="46"/>
      <c r="EA245" s="46"/>
      <c r="EB245" s="46"/>
      <c r="EC245" s="46"/>
      <c r="ED245" s="46"/>
      <c r="EE245" s="46"/>
      <c r="EF245" s="46"/>
      <c r="EG245" s="46"/>
      <c r="EH245" s="46"/>
      <c r="EI245" s="46"/>
      <c r="EJ245" s="46"/>
      <c r="EK245" s="46"/>
      <c r="EL245" s="46"/>
      <c r="EM245" s="46"/>
      <c r="EN245" s="46"/>
      <c r="EO245" s="46"/>
      <c r="EP245" s="46"/>
      <c r="EQ245" s="46"/>
      <c r="ER245" s="46"/>
      <c r="ES245" s="46"/>
      <c r="ET245" s="46"/>
      <c r="EU245" s="46"/>
      <c r="EV245" s="46"/>
      <c r="EW245" s="46"/>
      <c r="EX245" s="46"/>
      <c r="EY245" s="46"/>
      <c r="EZ245" s="46"/>
      <c r="FA245" s="46"/>
      <c r="FB245" s="46"/>
      <c r="FC245" s="46"/>
      <c r="FD245" s="46"/>
      <c r="FE245" s="46"/>
      <c r="FF245" s="46"/>
      <c r="FG245" s="46"/>
      <c r="FH245" s="46"/>
      <c r="FI245" s="46"/>
      <c r="FJ245" s="46"/>
      <c r="FK245" s="46"/>
      <c r="FL245" s="46"/>
      <c r="FM245" s="46"/>
      <c r="FN245" s="46"/>
      <c r="FO245" s="46"/>
      <c r="FP245" s="46"/>
      <c r="FQ245" s="46"/>
      <c r="FR245" s="46"/>
      <c r="FS245" s="46"/>
      <c r="FT245" s="46"/>
      <c r="FU245" s="46"/>
      <c r="FV245" s="46"/>
      <c r="FW245" s="46"/>
      <c r="FX245" s="46"/>
      <c r="FY245" s="46"/>
      <c r="FZ245" s="46"/>
      <c r="GA245" s="46"/>
      <c r="GB245" s="46"/>
      <c r="GC245" s="46"/>
      <c r="GD245" s="46"/>
      <c r="GE245" s="46"/>
      <c r="GF245" s="46"/>
      <c r="GG245" s="46"/>
      <c r="GH245" s="46"/>
      <c r="GI245" s="46"/>
      <c r="GJ245" s="46"/>
      <c r="GK245" s="46"/>
      <c r="GL245" s="46"/>
      <c r="GM245" s="46"/>
      <c r="GN245" s="46"/>
      <c r="GO245" s="46"/>
      <c r="GP245" s="46"/>
      <c r="GQ245" s="46"/>
      <c r="GR245" s="46"/>
      <c r="GS245" s="46"/>
      <c r="GT245" s="46"/>
      <c r="GU245" s="46"/>
      <c r="GV245" s="46"/>
      <c r="GW245" s="46"/>
      <c r="GX245" s="46"/>
      <c r="GY245" s="46"/>
      <c r="GZ245" s="46"/>
      <c r="HA245" s="46"/>
      <c r="HB245" s="46"/>
      <c r="HC245" s="46"/>
      <c r="HD245" s="46"/>
      <c r="HE245" s="46"/>
      <c r="HF245" s="46"/>
      <c r="HG245" s="46"/>
      <c r="HH245" s="46"/>
      <c r="HI245" s="46"/>
      <c r="HJ245" s="46"/>
      <c r="HK245" s="46"/>
      <c r="HL245" s="46"/>
      <c r="HM245" s="46"/>
      <c r="HN245" s="46"/>
      <c r="HO245" s="46"/>
      <c r="HP245" s="46"/>
      <c r="HQ245" s="46"/>
      <c r="HR245" s="46"/>
      <c r="HS245" s="46"/>
      <c r="HT245" s="46"/>
      <c r="HU245" s="46"/>
      <c r="HV245" s="46"/>
      <c r="HW245" s="46"/>
      <c r="HX245" s="46"/>
      <c r="HY245" s="46"/>
      <c r="HZ245" s="46"/>
      <c r="IA245" s="46"/>
      <c r="IB245" s="46"/>
      <c r="IC245" s="46"/>
      <c r="ID245" s="46"/>
      <c r="IE245" s="46"/>
      <c r="IF245" s="46"/>
      <c r="IG245" s="46"/>
      <c r="IH245" s="46"/>
      <c r="II245" s="46"/>
      <c r="IJ245" s="46"/>
      <c r="IK245" s="46"/>
      <c r="IL245" s="46"/>
      <c r="IM245" s="46"/>
      <c r="IN245" s="46"/>
      <c r="IO245" s="46"/>
      <c r="IP245" s="46"/>
      <c r="IQ245" s="46"/>
      <c r="IR245" s="46"/>
      <c r="IS245" s="46"/>
      <c r="IT245" s="46"/>
      <c r="IU245" s="46"/>
      <c r="IV245" s="46"/>
      <c r="IW245" s="46"/>
      <c r="IX245" s="46"/>
      <c r="IY245" s="46"/>
      <c r="IZ245" s="46"/>
      <c r="JA245" s="46"/>
      <c r="JB245" s="46"/>
      <c r="JC245" s="46"/>
      <c r="JD245" s="46"/>
      <c r="JE245" s="46"/>
      <c r="JF245" s="46"/>
      <c r="JG245" s="46"/>
      <c r="JH245" s="46"/>
      <c r="JI245" s="46"/>
      <c r="JJ245" s="46"/>
      <c r="JK245" s="46"/>
      <c r="JL245" s="46"/>
      <c r="JM245" s="46"/>
      <c r="JN245" s="46"/>
      <c r="JO245" s="46"/>
      <c r="JP245" s="46"/>
      <c r="JQ245" s="46"/>
      <c r="JR245" s="46"/>
      <c r="JS245" s="46"/>
      <c r="JT245" s="46"/>
      <c r="JU245" s="46"/>
      <c r="JV245" s="46"/>
      <c r="JW245" s="46"/>
      <c r="JX245" s="46"/>
      <c r="JY245" s="46"/>
      <c r="JZ245" s="46"/>
      <c r="KA245" s="46"/>
      <c r="KB245" s="46"/>
      <c r="KC245" s="46"/>
      <c r="KD245" s="46"/>
      <c r="KE245" s="46"/>
      <c r="KF245" s="46"/>
      <c r="KG245" s="46"/>
      <c r="KH245" s="46"/>
      <c r="KI245" s="46"/>
      <c r="KJ245" s="46"/>
      <c r="KK245" s="46"/>
      <c r="KL245" s="46"/>
      <c r="KM245" s="46"/>
      <c r="KN245" s="46"/>
      <c r="KO245" s="46"/>
      <c r="KP245" s="46"/>
      <c r="KQ245" s="46"/>
      <c r="KR245" s="46"/>
      <c r="KS245" s="46"/>
      <c r="KT245" s="46"/>
      <c r="KU245" s="46"/>
      <c r="KV245" s="46"/>
      <c r="KW245" s="46"/>
      <c r="KX245" s="46"/>
      <c r="KY245" s="46"/>
      <c r="KZ245" s="46"/>
      <c r="LA245" s="46"/>
      <c r="LB245" s="46"/>
      <c r="LC245" s="46"/>
      <c r="LD245" s="46"/>
      <c r="LE245" s="46"/>
      <c r="LF245" s="46"/>
      <c r="LG245" s="46"/>
      <c r="LH245" s="46"/>
      <c r="LI245" s="46"/>
      <c r="LJ245" s="46"/>
      <c r="LK245" s="46"/>
      <c r="LL245" s="46"/>
      <c r="LM245" s="46"/>
      <c r="LN245" s="46"/>
      <c r="LO245" s="46"/>
      <c r="LP245" s="46"/>
      <c r="LQ245" s="46"/>
      <c r="LR245" s="46"/>
      <c r="LS245" s="46"/>
      <c r="LT245" s="46"/>
      <c r="LU245" s="46"/>
      <c r="LV245" s="46"/>
      <c r="LW245" s="46"/>
      <c r="LX245" s="46"/>
      <c r="LY245" s="46"/>
      <c r="LZ245" s="46"/>
      <c r="MA245" s="46"/>
      <c r="MB245" s="46"/>
      <c r="MC245" s="46"/>
      <c r="MD245" s="46"/>
      <c r="ME245" s="46"/>
      <c r="MF245" s="46"/>
      <c r="MG245" s="46"/>
      <c r="MH245" s="46"/>
      <c r="MI245" s="46"/>
      <c r="MJ245" s="46"/>
      <c r="MK245" s="46"/>
      <c r="ML245" s="46"/>
      <c r="MM245" s="46"/>
      <c r="MN245" s="46"/>
      <c r="MO245" s="46"/>
      <c r="MP245" s="46"/>
      <c r="MQ245" s="46"/>
      <c r="MR245" s="46"/>
      <c r="MS245" s="46"/>
      <c r="MT245" s="46"/>
      <c r="MU245" s="46"/>
      <c r="MV245" s="46"/>
      <c r="MW245" s="46"/>
      <c r="MX245" s="46"/>
      <c r="MY245" s="46"/>
      <c r="MZ245" s="46"/>
      <c r="NA245" s="46"/>
      <c r="NB245" s="46"/>
      <c r="NC245" s="46"/>
      <c r="ND245" s="46"/>
      <c r="NE245" s="46"/>
      <c r="NF245" s="46"/>
      <c r="NG245" s="46"/>
      <c r="NH245" s="46"/>
      <c r="NI245" s="46"/>
      <c r="NJ245" s="46"/>
      <c r="NK245" s="46"/>
      <c r="NL245" s="46"/>
      <c r="NM245" s="46"/>
      <c r="NN245" s="46"/>
      <c r="NO245" s="46"/>
      <c r="NP245" s="46"/>
      <c r="NQ245" s="46"/>
      <c r="NR245" s="46"/>
      <c r="NS245" s="46"/>
      <c r="NT245" s="46"/>
      <c r="NU245" s="46"/>
      <c r="NV245" s="46"/>
      <c r="NW245" s="46"/>
      <c r="NX245" s="46"/>
      <c r="NY245" s="46"/>
      <c r="NZ245" s="46"/>
      <c r="OA245" s="46"/>
      <c r="OB245" s="46"/>
      <c r="OC245" s="46"/>
      <c r="OD245" s="46"/>
      <c r="OE245" s="46"/>
      <c r="OF245" s="46"/>
      <c r="OG245" s="46"/>
      <c r="OH245" s="46"/>
      <c r="OI245" s="46"/>
      <c r="OJ245" s="46"/>
      <c r="OK245" s="46"/>
      <c r="OL245" s="46"/>
      <c r="OM245" s="46"/>
      <c r="ON245" s="46"/>
      <c r="OO245" s="46"/>
      <c r="OP245" s="46"/>
      <c r="OQ245" s="46"/>
      <c r="OR245" s="46"/>
      <c r="OS245" s="46"/>
      <c r="OT245" s="46"/>
      <c r="OU245" s="46"/>
      <c r="OV245" s="46"/>
      <c r="OW245" s="46"/>
      <c r="OX245" s="46"/>
      <c r="OY245" s="46"/>
      <c r="OZ245" s="46"/>
      <c r="PA245" s="46"/>
      <c r="PB245" s="46"/>
      <c r="PC245" s="46"/>
      <c r="PD245" s="46"/>
      <c r="PE245" s="46"/>
      <c r="PF245" s="46"/>
      <c r="PG245" s="46"/>
      <c r="PH245" s="46"/>
      <c r="PI245" s="46"/>
      <c r="PJ245" s="46"/>
      <c r="PK245" s="46"/>
      <c r="PL245" s="46"/>
      <c r="PM245" s="46"/>
      <c r="PN245" s="46"/>
      <c r="PO245" s="46"/>
      <c r="PP245" s="46"/>
      <c r="PQ245" s="46"/>
      <c r="PR245" s="46"/>
      <c r="PS245" s="46"/>
      <c r="PT245" s="46"/>
    </row>
    <row r="246" spans="1:436" x14ac:dyDescent="0.2">
      <c r="A246" s="63" t="s">
        <v>100</v>
      </c>
      <c r="B246" s="49" t="s">
        <v>51</v>
      </c>
      <c r="C246" s="83">
        <v>283</v>
      </c>
      <c r="D246" s="83">
        <v>293</v>
      </c>
      <c r="E246" s="83">
        <v>329</v>
      </c>
      <c r="F246" s="83">
        <v>321</v>
      </c>
      <c r="G246" s="83">
        <v>322</v>
      </c>
      <c r="H246" s="83">
        <v>322</v>
      </c>
      <c r="I246" s="83">
        <v>325</v>
      </c>
      <c r="J246" s="83">
        <v>325</v>
      </c>
      <c r="K246" s="83">
        <f>H246*100.4%</f>
        <v>323.28800000000001</v>
      </c>
      <c r="L246" s="83">
        <f>H246*100.8%</f>
        <v>324.57600000000002</v>
      </c>
      <c r="M246" s="83">
        <f>K246*100.5%</f>
        <v>324.90443999999997</v>
      </c>
      <c r="N246" s="83">
        <f>L246*100.7%</f>
        <v>326.84803200000005</v>
      </c>
      <c r="O246" s="83">
        <f>M246*100.6%</f>
        <v>326.85386663999998</v>
      </c>
      <c r="P246" s="83">
        <f>N246*101%</f>
        <v>330.11651232000003</v>
      </c>
    </row>
    <row r="247" spans="1:436" x14ac:dyDescent="0.2">
      <c r="A247" s="74" t="s">
        <v>47</v>
      </c>
      <c r="B247" s="49" t="s">
        <v>51</v>
      </c>
      <c r="C247" s="83">
        <v>273</v>
      </c>
      <c r="D247" s="83">
        <v>369</v>
      </c>
      <c r="E247" s="83">
        <v>261</v>
      </c>
      <c r="F247" s="83">
        <v>259</v>
      </c>
      <c r="G247" s="83">
        <v>205</v>
      </c>
      <c r="H247" s="83">
        <v>215</v>
      </c>
      <c r="I247" s="83">
        <v>209</v>
      </c>
      <c r="J247" s="83">
        <v>209</v>
      </c>
      <c r="K247" s="83">
        <f t="shared" ref="K247" si="282">H247*100.4%</f>
        <v>215.86</v>
      </c>
      <c r="L247" s="83">
        <f t="shared" ref="L247" si="283">H247*100.8%</f>
        <v>216.72</v>
      </c>
      <c r="M247" s="83">
        <f t="shared" ref="M247" si="284">K247*100.5%</f>
        <v>216.9393</v>
      </c>
      <c r="N247" s="83">
        <f t="shared" ref="N247" si="285">L247*100.7%</f>
        <v>218.23704000000004</v>
      </c>
      <c r="O247" s="83">
        <f t="shared" ref="O247" si="286">M247*100.6%</f>
        <v>218.24093580000002</v>
      </c>
      <c r="P247" s="83">
        <f t="shared" ref="P247" si="287">N247*101%</f>
        <v>220.41941040000003</v>
      </c>
    </row>
    <row r="248" spans="1:436" x14ac:dyDescent="0.2">
      <c r="A248" s="74" t="s">
        <v>48</v>
      </c>
      <c r="B248" s="49" t="s">
        <v>51</v>
      </c>
      <c r="C248" s="83">
        <f t="shared" ref="C248:P248" si="288">SUM(C250:C254)</f>
        <v>1370</v>
      </c>
      <c r="D248" s="83">
        <f t="shared" si="288"/>
        <v>1427</v>
      </c>
      <c r="E248" s="83">
        <f t="shared" si="288"/>
        <v>1278</v>
      </c>
      <c r="F248" s="73">
        <f>SUM(F250:F254)</f>
        <v>1303</v>
      </c>
      <c r="G248" s="49">
        <f t="shared" si="288"/>
        <v>1222</v>
      </c>
      <c r="H248" s="49">
        <f t="shared" si="288"/>
        <v>1161</v>
      </c>
      <c r="I248" s="73">
        <f>SUM(H250:H254)</f>
        <v>1161</v>
      </c>
      <c r="J248" s="73">
        <f>SUM(H250:H254)</f>
        <v>1161</v>
      </c>
      <c r="K248" s="73">
        <f t="shared" si="288"/>
        <v>1165.644</v>
      </c>
      <c r="L248" s="73">
        <f t="shared" si="288"/>
        <v>1170.288</v>
      </c>
      <c r="M248" s="73">
        <f t="shared" si="288"/>
        <v>1171.4722199999999</v>
      </c>
      <c r="N248" s="73">
        <f t="shared" si="288"/>
        <v>1178.480016</v>
      </c>
      <c r="O248" s="73">
        <f t="shared" si="288"/>
        <v>1178.5010533199998</v>
      </c>
      <c r="P248" s="73">
        <f t="shared" si="288"/>
        <v>1190.26481616</v>
      </c>
    </row>
    <row r="249" spans="1:436" x14ac:dyDescent="0.2">
      <c r="A249" s="48" t="s">
        <v>10</v>
      </c>
      <c r="B249" s="49" t="s">
        <v>1</v>
      </c>
      <c r="C249" s="50">
        <v>98.2</v>
      </c>
      <c r="D249" s="50">
        <f>D248/C248*100</f>
        <v>104.16058394160584</v>
      </c>
      <c r="E249" s="50">
        <f t="shared" ref="E249" si="289">E248/D248*100</f>
        <v>89.558514365802381</v>
      </c>
      <c r="F249" s="50">
        <f>F248/E248*100</f>
        <v>101.95618153364632</v>
      </c>
      <c r="G249" s="50">
        <f>G248/F248*100</f>
        <v>93.783576362240979</v>
      </c>
      <c r="H249" s="50">
        <f>H248/G248*100</f>
        <v>95.008183306055656</v>
      </c>
      <c r="I249" s="50">
        <f>H248/G248*100</f>
        <v>95.008183306055656</v>
      </c>
      <c r="J249" s="50">
        <f>H248/G248*100</f>
        <v>95.008183306055656</v>
      </c>
      <c r="K249" s="50">
        <f>K248/H248*100</f>
        <v>100.4</v>
      </c>
      <c r="L249" s="50">
        <f>L248/H248*100</f>
        <v>100.8</v>
      </c>
      <c r="M249" s="50">
        <f>M248/K248*100</f>
        <v>100.49999999999999</v>
      </c>
      <c r="N249" s="50">
        <f>N248/L248*100</f>
        <v>100.69999999999999</v>
      </c>
      <c r="O249" s="50">
        <f t="shared" ref="O249:P249" si="290">O248/M248*100</f>
        <v>100.6</v>
      </c>
      <c r="P249" s="50">
        <f t="shared" si="290"/>
        <v>101</v>
      </c>
    </row>
    <row r="250" spans="1:436" x14ac:dyDescent="0.2">
      <c r="A250" s="79" t="s">
        <v>92</v>
      </c>
      <c r="B250" s="49" t="s">
        <v>51</v>
      </c>
      <c r="C250" s="73">
        <v>73</v>
      </c>
      <c r="D250" s="73">
        <v>60</v>
      </c>
      <c r="E250" s="73">
        <v>49</v>
      </c>
      <c r="F250" s="73">
        <v>36</v>
      </c>
      <c r="G250" s="73">
        <v>2</v>
      </c>
      <c r="H250" s="73">
        <v>0</v>
      </c>
      <c r="I250" s="73">
        <v>0</v>
      </c>
      <c r="J250" s="73">
        <v>0</v>
      </c>
      <c r="K250" s="73">
        <f t="shared" ref="K250:K254" si="291">H250*100.4%</f>
        <v>0</v>
      </c>
      <c r="L250" s="73">
        <f t="shared" ref="L250:L254" si="292">H250*100.8%</f>
        <v>0</v>
      </c>
      <c r="M250" s="73">
        <f t="shared" ref="M250:M254" si="293">K250*100.5%</f>
        <v>0</v>
      </c>
      <c r="N250" s="73">
        <f t="shared" ref="N250:N254" si="294">L250*100.7%</f>
        <v>0</v>
      </c>
      <c r="O250" s="73">
        <f t="shared" ref="O250:O254" si="295">M250*100.6%</f>
        <v>0</v>
      </c>
      <c r="P250" s="73">
        <f t="shared" ref="P250:P254" si="296">N250*101%</f>
        <v>0</v>
      </c>
    </row>
    <row r="251" spans="1:436" x14ac:dyDescent="0.2">
      <c r="A251" s="79" t="s">
        <v>143</v>
      </c>
      <c r="B251" s="49" t="s">
        <v>51</v>
      </c>
      <c r="C251" s="73"/>
      <c r="D251" s="73"/>
      <c r="E251" s="73"/>
      <c r="F251" s="73">
        <v>33</v>
      </c>
      <c r="G251" s="73">
        <v>49</v>
      </c>
      <c r="H251" s="73">
        <v>31</v>
      </c>
      <c r="I251" s="73">
        <v>60</v>
      </c>
      <c r="J251" s="73">
        <v>60</v>
      </c>
      <c r="K251" s="73">
        <f t="shared" si="291"/>
        <v>31.123999999999999</v>
      </c>
      <c r="L251" s="73">
        <f t="shared" si="292"/>
        <v>31.248000000000001</v>
      </c>
      <c r="M251" s="73">
        <f t="shared" si="293"/>
        <v>31.279619999999994</v>
      </c>
      <c r="N251" s="73">
        <f t="shared" si="294"/>
        <v>31.466736000000004</v>
      </c>
      <c r="O251" s="73">
        <f t="shared" si="295"/>
        <v>31.467297719999994</v>
      </c>
      <c r="P251" s="73">
        <f t="shared" si="296"/>
        <v>31.781403360000006</v>
      </c>
    </row>
    <row r="252" spans="1:436" x14ac:dyDescent="0.2">
      <c r="A252" s="79" t="s">
        <v>132</v>
      </c>
      <c r="B252" s="49" t="s">
        <v>51</v>
      </c>
      <c r="C252" s="73">
        <v>46</v>
      </c>
      <c r="D252" s="73">
        <v>47</v>
      </c>
      <c r="E252" s="73">
        <v>48</v>
      </c>
      <c r="F252" s="73">
        <v>40</v>
      </c>
      <c r="G252" s="73">
        <v>36</v>
      </c>
      <c r="H252" s="73">
        <v>35</v>
      </c>
      <c r="I252" s="73">
        <v>42</v>
      </c>
      <c r="J252" s="73">
        <v>42</v>
      </c>
      <c r="K252" s="73">
        <f t="shared" si="291"/>
        <v>35.14</v>
      </c>
      <c r="L252" s="73">
        <f t="shared" si="292"/>
        <v>35.28</v>
      </c>
      <c r="M252" s="73">
        <f t="shared" si="293"/>
        <v>35.3157</v>
      </c>
      <c r="N252" s="73">
        <f t="shared" si="294"/>
        <v>35.526960000000003</v>
      </c>
      <c r="O252" s="73">
        <f t="shared" si="295"/>
        <v>35.527594200000003</v>
      </c>
      <c r="P252" s="73">
        <f t="shared" si="296"/>
        <v>35.882229600000002</v>
      </c>
    </row>
    <row r="253" spans="1:436" x14ac:dyDescent="0.2">
      <c r="A253" s="79" t="s">
        <v>133</v>
      </c>
      <c r="B253" s="49" t="s">
        <v>51</v>
      </c>
      <c r="C253" s="73">
        <v>63</v>
      </c>
      <c r="D253" s="73">
        <v>70</v>
      </c>
      <c r="E253" s="73">
        <v>69</v>
      </c>
      <c r="F253" s="73">
        <v>74</v>
      </c>
      <c r="G253" s="73">
        <v>81</v>
      </c>
      <c r="H253" s="73">
        <v>85</v>
      </c>
      <c r="I253" s="73">
        <v>85</v>
      </c>
      <c r="J253" s="73">
        <v>85</v>
      </c>
      <c r="K253" s="73">
        <f t="shared" si="291"/>
        <v>85.34</v>
      </c>
      <c r="L253" s="73">
        <f t="shared" si="292"/>
        <v>85.68</v>
      </c>
      <c r="M253" s="73">
        <f t="shared" si="293"/>
        <v>85.7667</v>
      </c>
      <c r="N253" s="73">
        <f t="shared" si="294"/>
        <v>86.27976000000001</v>
      </c>
      <c r="O253" s="73">
        <f t="shared" si="295"/>
        <v>86.281300200000004</v>
      </c>
      <c r="P253" s="73">
        <f t="shared" si="296"/>
        <v>87.142557600000018</v>
      </c>
    </row>
    <row r="254" spans="1:436" x14ac:dyDescent="0.2">
      <c r="A254" s="74" t="s">
        <v>47</v>
      </c>
      <c r="B254" s="49" t="s">
        <v>51</v>
      </c>
      <c r="C254" s="73">
        <v>1188</v>
      </c>
      <c r="D254" s="73">
        <v>1250</v>
      </c>
      <c r="E254" s="73">
        <v>1112</v>
      </c>
      <c r="F254" s="73">
        <v>1120</v>
      </c>
      <c r="G254" s="73">
        <v>1054</v>
      </c>
      <c r="H254" s="73">
        <v>1010</v>
      </c>
      <c r="I254" s="73">
        <v>170</v>
      </c>
      <c r="J254" s="73">
        <v>171</v>
      </c>
      <c r="K254" s="73">
        <f t="shared" si="291"/>
        <v>1014.04</v>
      </c>
      <c r="L254" s="73">
        <f t="shared" si="292"/>
        <v>1018.08</v>
      </c>
      <c r="M254" s="73">
        <f t="shared" si="293"/>
        <v>1019.1101999999998</v>
      </c>
      <c r="N254" s="73">
        <f t="shared" si="294"/>
        <v>1025.2065600000001</v>
      </c>
      <c r="O254" s="73">
        <f t="shared" si="295"/>
        <v>1025.2248611999999</v>
      </c>
      <c r="P254" s="73">
        <f t="shared" si="296"/>
        <v>1035.4586256</v>
      </c>
    </row>
    <row r="255" spans="1:436" ht="51" x14ac:dyDescent="0.2">
      <c r="A255" s="82" t="s">
        <v>38</v>
      </c>
      <c r="B255" s="49" t="s">
        <v>51</v>
      </c>
      <c r="C255" s="73">
        <f t="shared" ref="C255:P255" si="297">C257+C262</f>
        <v>3916</v>
      </c>
      <c r="D255" s="73">
        <f t="shared" si="297"/>
        <v>3897</v>
      </c>
      <c r="E255" s="73">
        <f>E257+E262</f>
        <v>3817</v>
      </c>
      <c r="F255" s="73">
        <f t="shared" si="297"/>
        <v>3741</v>
      </c>
      <c r="G255" s="73">
        <f t="shared" si="297"/>
        <v>3754.63</v>
      </c>
      <c r="H255" s="73">
        <f t="shared" si="297"/>
        <v>3730</v>
      </c>
      <c r="I255" s="73">
        <f>H257+H262</f>
        <v>3730</v>
      </c>
      <c r="J255" s="73">
        <f>H257+H262</f>
        <v>3730</v>
      </c>
      <c r="K255" s="73">
        <f t="shared" si="297"/>
        <v>3744.92</v>
      </c>
      <c r="L255" s="73">
        <f t="shared" si="297"/>
        <v>3759.84</v>
      </c>
      <c r="M255" s="73">
        <f t="shared" si="297"/>
        <v>3763.6445999999996</v>
      </c>
      <c r="N255" s="73">
        <f t="shared" si="297"/>
        <v>3786.1588800000004</v>
      </c>
      <c r="O255" s="73">
        <f t="shared" si="297"/>
        <v>3786.2264675999995</v>
      </c>
      <c r="P255" s="73">
        <f t="shared" si="297"/>
        <v>3824.0204688000008</v>
      </c>
    </row>
    <row r="256" spans="1:436" x14ac:dyDescent="0.2">
      <c r="A256" s="48" t="s">
        <v>10</v>
      </c>
      <c r="B256" s="49" t="s">
        <v>1</v>
      </c>
      <c r="C256" s="50">
        <v>105.3</v>
      </c>
      <c r="D256" s="50">
        <f>D255/C255*100</f>
        <v>99.514811031664962</v>
      </c>
      <c r="E256" s="50">
        <f t="shared" ref="E256" si="298">E255/D255*100</f>
        <v>97.947138824736982</v>
      </c>
      <c r="F256" s="50">
        <f>F255/E255*100</f>
        <v>98.008907518993965</v>
      </c>
      <c r="G256" s="50">
        <f>G255/F255*100</f>
        <v>100.36434108527132</v>
      </c>
      <c r="H256" s="50">
        <f>H255/G255*100</f>
        <v>99.344009929074232</v>
      </c>
      <c r="I256" s="50">
        <f>H255/G255*100</f>
        <v>99.344009929074232</v>
      </c>
      <c r="J256" s="50">
        <f>H255/G255*100</f>
        <v>99.344009929074232</v>
      </c>
      <c r="K256" s="50">
        <f>K255/H255*100</f>
        <v>100.4</v>
      </c>
      <c r="L256" s="50">
        <f>L255/H255*100</f>
        <v>100.8</v>
      </c>
      <c r="M256" s="50">
        <f>M255/K255*100</f>
        <v>100.49999999999999</v>
      </c>
      <c r="N256" s="50">
        <f>N255/L255*100</f>
        <v>100.70000000000002</v>
      </c>
      <c r="O256" s="50">
        <f t="shared" ref="O256:P256" si="299">O255/M255*100</f>
        <v>100.6</v>
      </c>
      <c r="P256" s="50">
        <f t="shared" si="299"/>
        <v>101</v>
      </c>
    </row>
    <row r="257" spans="1:436" ht="38.25" x14ac:dyDescent="0.2">
      <c r="A257" s="74" t="s">
        <v>49</v>
      </c>
      <c r="B257" s="49" t="s">
        <v>51</v>
      </c>
      <c r="C257" s="73">
        <f t="shared" ref="C257:E257" si="300">SUM(C259:C261)</f>
        <v>2197</v>
      </c>
      <c r="D257" s="73">
        <f t="shared" si="300"/>
        <v>2091</v>
      </c>
      <c r="E257" s="73">
        <f t="shared" si="300"/>
        <v>2174</v>
      </c>
      <c r="F257" s="73">
        <f>SUM(F259:F261)</f>
        <v>2141</v>
      </c>
      <c r="G257" s="73">
        <f>SUM(G259:G261)</f>
        <v>2185.63</v>
      </c>
      <c r="H257" s="73">
        <f t="shared" ref="H257:P257" si="301">SUM(H259:H261)</f>
        <v>2181</v>
      </c>
      <c r="I257" s="73">
        <f>SUM(H259:H261)</f>
        <v>2181</v>
      </c>
      <c r="J257" s="73">
        <f>SUM(H259:H261)</f>
        <v>2181</v>
      </c>
      <c r="K257" s="73">
        <f t="shared" si="301"/>
        <v>2189.7240000000002</v>
      </c>
      <c r="L257" s="73">
        <f t="shared" si="301"/>
        <v>2198.4479999999999</v>
      </c>
      <c r="M257" s="73">
        <f t="shared" si="301"/>
        <v>2200.6726199999998</v>
      </c>
      <c r="N257" s="73">
        <f t="shared" si="301"/>
        <v>2213.8371360000001</v>
      </c>
      <c r="O257" s="73">
        <f t="shared" si="301"/>
        <v>2213.8766557199997</v>
      </c>
      <c r="P257" s="73">
        <f t="shared" si="301"/>
        <v>2235.9755073600004</v>
      </c>
    </row>
    <row r="258" spans="1:436" s="2" customFormat="1" x14ac:dyDescent="0.2">
      <c r="A258" s="48" t="s">
        <v>10</v>
      </c>
      <c r="B258" s="49" t="s">
        <v>1</v>
      </c>
      <c r="C258" s="50">
        <v>109.7</v>
      </c>
      <c r="D258" s="50">
        <f>D257/C257*100</f>
        <v>95.175238962221215</v>
      </c>
      <c r="E258" s="50">
        <f t="shared" ref="E258" si="302">E257/D257*100</f>
        <v>103.96939263510284</v>
      </c>
      <c r="F258" s="50">
        <f>F257/E257*100</f>
        <v>98.482060717571301</v>
      </c>
      <c r="G258" s="50">
        <f>G257/F257*100</f>
        <v>102.08453993460999</v>
      </c>
      <c r="H258" s="50">
        <f>H257/G257*100</f>
        <v>99.788161765715145</v>
      </c>
      <c r="I258" s="50">
        <f>H257/G257*100</f>
        <v>99.788161765715145</v>
      </c>
      <c r="J258" s="50">
        <f>H257/G257*100</f>
        <v>99.788161765715145</v>
      </c>
      <c r="K258" s="50">
        <f>K257/H257*100</f>
        <v>100.4</v>
      </c>
      <c r="L258" s="50">
        <f>L257/H257*100</f>
        <v>100.8</v>
      </c>
      <c r="M258" s="50">
        <f>M257/K257*100</f>
        <v>100.49999999999999</v>
      </c>
      <c r="N258" s="50">
        <f>N257/L257*100</f>
        <v>100.70000000000002</v>
      </c>
      <c r="O258" s="50">
        <f t="shared" ref="O258:P258" si="303">O257/M257*100</f>
        <v>100.6</v>
      </c>
      <c r="P258" s="50">
        <f t="shared" si="303"/>
        <v>101.00000000000003</v>
      </c>
      <c r="Q258" s="46"/>
      <c r="R258" s="46"/>
      <c r="S258" s="46"/>
      <c r="T258" s="46"/>
      <c r="U258" s="46"/>
      <c r="V258" s="46"/>
      <c r="W258" s="46"/>
      <c r="X258" s="46"/>
      <c r="Y258" s="46"/>
      <c r="Z258" s="46"/>
      <c r="AA258" s="46"/>
      <c r="AB258" s="46"/>
      <c r="AC258" s="46"/>
      <c r="AD258" s="46"/>
      <c r="AE258" s="46"/>
      <c r="AF258" s="46"/>
      <c r="AG258" s="46"/>
      <c r="AH258" s="46"/>
      <c r="AI258" s="46"/>
      <c r="AJ258" s="46"/>
      <c r="AK258" s="46"/>
      <c r="AL258" s="46"/>
      <c r="AM258" s="46"/>
      <c r="AN258" s="46"/>
      <c r="AO258" s="46"/>
      <c r="AP258" s="46"/>
      <c r="AQ258" s="46"/>
      <c r="AR258" s="46"/>
      <c r="AS258" s="46"/>
      <c r="AT258" s="46"/>
      <c r="AU258" s="46"/>
      <c r="AV258" s="46"/>
      <c r="AW258" s="46"/>
      <c r="AX258" s="46"/>
      <c r="AY258" s="46"/>
      <c r="AZ258" s="46"/>
      <c r="BA258" s="46"/>
      <c r="BB258" s="46"/>
      <c r="BC258" s="46"/>
      <c r="BD258" s="46"/>
      <c r="BE258" s="46"/>
      <c r="BF258" s="46"/>
      <c r="BG258" s="46"/>
      <c r="BH258" s="46"/>
      <c r="BI258" s="46"/>
      <c r="BJ258" s="46"/>
      <c r="BK258" s="46"/>
      <c r="BL258" s="46"/>
      <c r="BM258" s="46"/>
      <c r="BN258" s="46"/>
      <c r="BO258" s="46"/>
      <c r="BP258" s="46"/>
      <c r="BQ258" s="46"/>
      <c r="BR258" s="46"/>
      <c r="BS258" s="46"/>
      <c r="BT258" s="46"/>
      <c r="BU258" s="46"/>
      <c r="BV258" s="46"/>
      <c r="BW258" s="46"/>
      <c r="BX258" s="46"/>
      <c r="BY258" s="46"/>
      <c r="BZ258" s="46"/>
      <c r="CA258" s="46"/>
      <c r="CB258" s="46"/>
      <c r="CC258" s="46"/>
      <c r="CD258" s="46"/>
      <c r="CE258" s="46"/>
      <c r="CF258" s="46"/>
      <c r="CG258" s="46"/>
      <c r="CH258" s="46"/>
      <c r="CI258" s="46"/>
      <c r="CJ258" s="46"/>
      <c r="CK258" s="46"/>
      <c r="CL258" s="46"/>
      <c r="CM258" s="46"/>
      <c r="CN258" s="46"/>
      <c r="CO258" s="46"/>
      <c r="CP258" s="46"/>
      <c r="CQ258" s="46"/>
      <c r="CR258" s="46"/>
      <c r="CS258" s="46"/>
      <c r="CT258" s="46"/>
      <c r="CU258" s="46"/>
      <c r="CV258" s="46"/>
      <c r="CW258" s="46"/>
      <c r="CX258" s="46"/>
      <c r="CY258" s="46"/>
      <c r="CZ258" s="46"/>
      <c r="DA258" s="46"/>
      <c r="DB258" s="46"/>
      <c r="DC258" s="46"/>
      <c r="DD258" s="46"/>
      <c r="DE258" s="46"/>
      <c r="DF258" s="46"/>
      <c r="DG258" s="46"/>
      <c r="DH258" s="46"/>
      <c r="DI258" s="46"/>
      <c r="DJ258" s="46"/>
      <c r="DK258" s="46"/>
      <c r="DL258" s="46"/>
      <c r="DM258" s="46"/>
      <c r="DN258" s="46"/>
      <c r="DO258" s="46"/>
      <c r="DP258" s="46"/>
      <c r="DQ258" s="46"/>
      <c r="DR258" s="46"/>
      <c r="DS258" s="46"/>
      <c r="DT258" s="46"/>
      <c r="DU258" s="46"/>
      <c r="DV258" s="46"/>
      <c r="DW258" s="46"/>
      <c r="DX258" s="46"/>
      <c r="DY258" s="46"/>
      <c r="DZ258" s="46"/>
      <c r="EA258" s="46"/>
      <c r="EB258" s="46"/>
      <c r="EC258" s="46"/>
      <c r="ED258" s="46"/>
      <c r="EE258" s="46"/>
      <c r="EF258" s="46"/>
      <c r="EG258" s="46"/>
      <c r="EH258" s="46"/>
      <c r="EI258" s="46"/>
      <c r="EJ258" s="46"/>
      <c r="EK258" s="46"/>
      <c r="EL258" s="46"/>
      <c r="EM258" s="46"/>
      <c r="EN258" s="46"/>
      <c r="EO258" s="46"/>
      <c r="EP258" s="46"/>
      <c r="EQ258" s="46"/>
      <c r="ER258" s="46"/>
      <c r="ES258" s="46"/>
      <c r="ET258" s="46"/>
      <c r="EU258" s="46"/>
      <c r="EV258" s="46"/>
      <c r="EW258" s="46"/>
      <c r="EX258" s="46"/>
      <c r="EY258" s="46"/>
      <c r="EZ258" s="46"/>
      <c r="FA258" s="46"/>
      <c r="FB258" s="46"/>
      <c r="FC258" s="46"/>
      <c r="FD258" s="46"/>
      <c r="FE258" s="46"/>
      <c r="FF258" s="46"/>
      <c r="FG258" s="46"/>
      <c r="FH258" s="46"/>
      <c r="FI258" s="46"/>
      <c r="FJ258" s="46"/>
      <c r="FK258" s="46"/>
      <c r="FL258" s="46"/>
      <c r="FM258" s="46"/>
      <c r="FN258" s="46"/>
      <c r="FO258" s="46"/>
      <c r="FP258" s="46"/>
      <c r="FQ258" s="46"/>
      <c r="FR258" s="46"/>
      <c r="FS258" s="46"/>
      <c r="FT258" s="46"/>
      <c r="FU258" s="46"/>
      <c r="FV258" s="46"/>
      <c r="FW258" s="46"/>
      <c r="FX258" s="46"/>
      <c r="FY258" s="46"/>
      <c r="FZ258" s="46"/>
      <c r="GA258" s="46"/>
      <c r="GB258" s="46"/>
      <c r="GC258" s="46"/>
      <c r="GD258" s="46"/>
      <c r="GE258" s="46"/>
      <c r="GF258" s="46"/>
      <c r="GG258" s="46"/>
      <c r="GH258" s="46"/>
      <c r="GI258" s="46"/>
      <c r="GJ258" s="46"/>
      <c r="GK258" s="46"/>
      <c r="GL258" s="46"/>
      <c r="GM258" s="46"/>
      <c r="GN258" s="46"/>
      <c r="GO258" s="46"/>
      <c r="GP258" s="46"/>
      <c r="GQ258" s="46"/>
      <c r="GR258" s="46"/>
      <c r="GS258" s="46"/>
      <c r="GT258" s="46"/>
      <c r="GU258" s="46"/>
      <c r="GV258" s="46"/>
      <c r="GW258" s="46"/>
      <c r="GX258" s="46"/>
      <c r="GY258" s="46"/>
      <c r="GZ258" s="46"/>
      <c r="HA258" s="46"/>
      <c r="HB258" s="46"/>
      <c r="HC258" s="46"/>
      <c r="HD258" s="46"/>
      <c r="HE258" s="46"/>
      <c r="HF258" s="46"/>
      <c r="HG258" s="46"/>
      <c r="HH258" s="46"/>
      <c r="HI258" s="46"/>
      <c r="HJ258" s="46"/>
      <c r="HK258" s="46"/>
      <c r="HL258" s="46"/>
      <c r="HM258" s="46"/>
      <c r="HN258" s="46"/>
      <c r="HO258" s="46"/>
      <c r="HP258" s="46"/>
      <c r="HQ258" s="46"/>
      <c r="HR258" s="46"/>
      <c r="HS258" s="46"/>
      <c r="HT258" s="46"/>
      <c r="HU258" s="46"/>
      <c r="HV258" s="46"/>
      <c r="HW258" s="46"/>
      <c r="HX258" s="46"/>
      <c r="HY258" s="46"/>
      <c r="HZ258" s="46"/>
      <c r="IA258" s="46"/>
      <c r="IB258" s="46"/>
      <c r="IC258" s="46"/>
      <c r="ID258" s="46"/>
      <c r="IE258" s="46"/>
      <c r="IF258" s="46"/>
      <c r="IG258" s="46"/>
      <c r="IH258" s="46"/>
      <c r="II258" s="46"/>
      <c r="IJ258" s="46"/>
      <c r="IK258" s="46"/>
      <c r="IL258" s="46"/>
      <c r="IM258" s="46"/>
      <c r="IN258" s="46"/>
      <c r="IO258" s="46"/>
      <c r="IP258" s="46"/>
      <c r="IQ258" s="46"/>
      <c r="IR258" s="46"/>
      <c r="IS258" s="46"/>
      <c r="IT258" s="46"/>
      <c r="IU258" s="46"/>
      <c r="IV258" s="46"/>
      <c r="IW258" s="46"/>
      <c r="IX258" s="46"/>
      <c r="IY258" s="46"/>
      <c r="IZ258" s="46"/>
      <c r="JA258" s="46"/>
      <c r="JB258" s="46"/>
      <c r="JC258" s="46"/>
      <c r="JD258" s="46"/>
      <c r="JE258" s="46"/>
      <c r="JF258" s="46"/>
      <c r="JG258" s="46"/>
      <c r="JH258" s="46"/>
      <c r="JI258" s="46"/>
      <c r="JJ258" s="46"/>
      <c r="JK258" s="46"/>
      <c r="JL258" s="46"/>
      <c r="JM258" s="46"/>
      <c r="JN258" s="46"/>
      <c r="JO258" s="46"/>
      <c r="JP258" s="46"/>
      <c r="JQ258" s="46"/>
      <c r="JR258" s="46"/>
      <c r="JS258" s="46"/>
      <c r="JT258" s="46"/>
      <c r="JU258" s="46"/>
      <c r="JV258" s="46"/>
      <c r="JW258" s="46"/>
      <c r="JX258" s="46"/>
      <c r="JY258" s="46"/>
      <c r="JZ258" s="46"/>
      <c r="KA258" s="46"/>
      <c r="KB258" s="46"/>
      <c r="KC258" s="46"/>
      <c r="KD258" s="46"/>
      <c r="KE258" s="46"/>
      <c r="KF258" s="46"/>
      <c r="KG258" s="46"/>
      <c r="KH258" s="46"/>
      <c r="KI258" s="46"/>
      <c r="KJ258" s="46"/>
      <c r="KK258" s="46"/>
      <c r="KL258" s="46"/>
      <c r="KM258" s="46"/>
      <c r="KN258" s="46"/>
      <c r="KO258" s="46"/>
      <c r="KP258" s="46"/>
      <c r="KQ258" s="46"/>
      <c r="KR258" s="46"/>
      <c r="KS258" s="46"/>
      <c r="KT258" s="46"/>
      <c r="KU258" s="46"/>
      <c r="KV258" s="46"/>
      <c r="KW258" s="46"/>
      <c r="KX258" s="46"/>
      <c r="KY258" s="46"/>
      <c r="KZ258" s="46"/>
      <c r="LA258" s="46"/>
      <c r="LB258" s="46"/>
      <c r="LC258" s="46"/>
      <c r="LD258" s="46"/>
      <c r="LE258" s="46"/>
      <c r="LF258" s="46"/>
      <c r="LG258" s="46"/>
      <c r="LH258" s="46"/>
      <c r="LI258" s="46"/>
      <c r="LJ258" s="46"/>
      <c r="LK258" s="46"/>
      <c r="LL258" s="46"/>
      <c r="LM258" s="46"/>
      <c r="LN258" s="46"/>
      <c r="LO258" s="46"/>
      <c r="LP258" s="46"/>
      <c r="LQ258" s="46"/>
      <c r="LR258" s="46"/>
      <c r="LS258" s="46"/>
      <c r="LT258" s="46"/>
      <c r="LU258" s="46"/>
      <c r="LV258" s="46"/>
      <c r="LW258" s="46"/>
      <c r="LX258" s="46"/>
      <c r="LY258" s="46"/>
      <c r="LZ258" s="46"/>
      <c r="MA258" s="46"/>
      <c r="MB258" s="46"/>
      <c r="MC258" s="46"/>
      <c r="MD258" s="46"/>
      <c r="ME258" s="46"/>
      <c r="MF258" s="46"/>
      <c r="MG258" s="46"/>
      <c r="MH258" s="46"/>
      <c r="MI258" s="46"/>
      <c r="MJ258" s="46"/>
      <c r="MK258" s="46"/>
      <c r="ML258" s="46"/>
      <c r="MM258" s="46"/>
      <c r="MN258" s="46"/>
      <c r="MO258" s="46"/>
      <c r="MP258" s="46"/>
      <c r="MQ258" s="46"/>
      <c r="MR258" s="46"/>
      <c r="MS258" s="46"/>
      <c r="MT258" s="46"/>
      <c r="MU258" s="46"/>
      <c r="MV258" s="46"/>
      <c r="MW258" s="46"/>
      <c r="MX258" s="46"/>
      <c r="MY258" s="46"/>
      <c r="MZ258" s="46"/>
      <c r="NA258" s="46"/>
      <c r="NB258" s="46"/>
      <c r="NC258" s="46"/>
      <c r="ND258" s="46"/>
      <c r="NE258" s="46"/>
      <c r="NF258" s="46"/>
      <c r="NG258" s="46"/>
      <c r="NH258" s="46"/>
      <c r="NI258" s="46"/>
      <c r="NJ258" s="46"/>
      <c r="NK258" s="46"/>
      <c r="NL258" s="46"/>
      <c r="NM258" s="46"/>
      <c r="NN258" s="46"/>
      <c r="NO258" s="46"/>
      <c r="NP258" s="46"/>
      <c r="NQ258" s="46"/>
      <c r="NR258" s="46"/>
      <c r="NS258" s="46"/>
      <c r="NT258" s="46"/>
      <c r="NU258" s="46"/>
      <c r="NV258" s="46"/>
      <c r="NW258" s="46"/>
      <c r="NX258" s="46"/>
      <c r="NY258" s="46"/>
      <c r="NZ258" s="46"/>
      <c r="OA258" s="46"/>
      <c r="OB258" s="46"/>
      <c r="OC258" s="46"/>
      <c r="OD258" s="46"/>
      <c r="OE258" s="46"/>
      <c r="OF258" s="46"/>
      <c r="OG258" s="46"/>
      <c r="OH258" s="46"/>
      <c r="OI258" s="46"/>
      <c r="OJ258" s="46"/>
      <c r="OK258" s="46"/>
      <c r="OL258" s="46"/>
      <c r="OM258" s="46"/>
      <c r="ON258" s="46"/>
      <c r="OO258" s="46"/>
      <c r="OP258" s="46"/>
      <c r="OQ258" s="46"/>
      <c r="OR258" s="46"/>
      <c r="OS258" s="46"/>
      <c r="OT258" s="46"/>
      <c r="OU258" s="46"/>
      <c r="OV258" s="46"/>
      <c r="OW258" s="46"/>
      <c r="OX258" s="46"/>
      <c r="OY258" s="46"/>
      <c r="OZ258" s="46"/>
      <c r="PA258" s="46"/>
      <c r="PB258" s="46"/>
      <c r="PC258" s="46"/>
      <c r="PD258" s="46"/>
      <c r="PE258" s="46"/>
      <c r="PF258" s="46"/>
      <c r="PG258" s="46"/>
      <c r="PH258" s="46"/>
      <c r="PI258" s="46"/>
      <c r="PJ258" s="46"/>
      <c r="PK258" s="46"/>
      <c r="PL258" s="46"/>
      <c r="PM258" s="46"/>
      <c r="PN258" s="46"/>
      <c r="PO258" s="46"/>
      <c r="PP258" s="46"/>
      <c r="PQ258" s="46"/>
      <c r="PR258" s="46"/>
      <c r="PS258" s="46"/>
      <c r="PT258" s="46"/>
    </row>
    <row r="259" spans="1:436" s="2" customFormat="1" x14ac:dyDescent="0.2">
      <c r="A259" s="70" t="s">
        <v>93</v>
      </c>
      <c r="B259" s="49" t="s">
        <v>51</v>
      </c>
      <c r="C259" s="80">
        <v>227</v>
      </c>
      <c r="D259" s="80">
        <v>226</v>
      </c>
      <c r="E259" s="80">
        <v>227</v>
      </c>
      <c r="F259" s="80">
        <v>222</v>
      </c>
      <c r="G259" s="80">
        <v>223</v>
      </c>
      <c r="H259" s="80">
        <v>224</v>
      </c>
      <c r="I259" s="80">
        <v>224</v>
      </c>
      <c r="J259" s="80">
        <v>224</v>
      </c>
      <c r="K259" s="80">
        <f t="shared" ref="K259:K260" si="304">H259*100.4%</f>
        <v>224.89600000000002</v>
      </c>
      <c r="L259" s="80">
        <f t="shared" ref="L259:L260" si="305">H259*100.8%</f>
        <v>225.792</v>
      </c>
      <c r="M259" s="80">
        <f t="shared" ref="M259:M260" si="306">K259*100.5%</f>
        <v>226.02047999999999</v>
      </c>
      <c r="N259" s="80">
        <f t="shared" ref="N259:N260" si="307">L259*100.7%</f>
        <v>227.37254400000003</v>
      </c>
      <c r="O259" s="80">
        <f t="shared" ref="O259:O260" si="308">M259*100.6%</f>
        <v>227.37660288000001</v>
      </c>
      <c r="P259" s="80">
        <f t="shared" ref="P259:P260" si="309">N259*101%</f>
        <v>229.64626944000003</v>
      </c>
      <c r="Q259" s="46"/>
      <c r="R259" s="46"/>
      <c r="S259" s="46"/>
      <c r="T259" s="46"/>
      <c r="U259" s="46"/>
      <c r="V259" s="46"/>
      <c r="W259" s="46"/>
      <c r="X259" s="46"/>
      <c r="Y259" s="46"/>
      <c r="Z259" s="46"/>
      <c r="AA259" s="46"/>
      <c r="AB259" s="46"/>
      <c r="AC259" s="46"/>
      <c r="AD259" s="46"/>
      <c r="AE259" s="46"/>
      <c r="AF259" s="46"/>
      <c r="AG259" s="46"/>
      <c r="AH259" s="46"/>
      <c r="AI259" s="46"/>
      <c r="AJ259" s="46"/>
      <c r="AK259" s="46"/>
      <c r="AL259" s="46"/>
      <c r="AM259" s="46"/>
      <c r="AN259" s="46"/>
      <c r="AO259" s="46"/>
      <c r="AP259" s="46"/>
      <c r="AQ259" s="46"/>
      <c r="AR259" s="46"/>
      <c r="AS259" s="46"/>
      <c r="AT259" s="46"/>
      <c r="AU259" s="46"/>
      <c r="AV259" s="46"/>
      <c r="AW259" s="46"/>
      <c r="AX259" s="46"/>
      <c r="AY259" s="46"/>
      <c r="AZ259" s="46"/>
      <c r="BA259" s="46"/>
      <c r="BB259" s="46"/>
      <c r="BC259" s="46"/>
      <c r="BD259" s="46"/>
      <c r="BE259" s="46"/>
      <c r="BF259" s="46"/>
      <c r="BG259" s="46"/>
      <c r="BH259" s="46"/>
      <c r="BI259" s="46"/>
      <c r="BJ259" s="46"/>
      <c r="BK259" s="46"/>
      <c r="BL259" s="46"/>
      <c r="BM259" s="46"/>
      <c r="BN259" s="46"/>
      <c r="BO259" s="46"/>
      <c r="BP259" s="46"/>
      <c r="BQ259" s="46"/>
      <c r="BR259" s="46"/>
      <c r="BS259" s="46"/>
      <c r="BT259" s="46"/>
      <c r="BU259" s="46"/>
      <c r="BV259" s="46"/>
      <c r="BW259" s="46"/>
      <c r="BX259" s="46"/>
      <c r="BY259" s="46"/>
      <c r="BZ259" s="46"/>
      <c r="CA259" s="46"/>
      <c r="CB259" s="46"/>
      <c r="CC259" s="46"/>
      <c r="CD259" s="46"/>
      <c r="CE259" s="46"/>
      <c r="CF259" s="46"/>
      <c r="CG259" s="46"/>
      <c r="CH259" s="46"/>
      <c r="CI259" s="46"/>
      <c r="CJ259" s="46"/>
      <c r="CK259" s="46"/>
      <c r="CL259" s="46"/>
      <c r="CM259" s="46"/>
      <c r="CN259" s="46"/>
      <c r="CO259" s="46"/>
      <c r="CP259" s="46"/>
      <c r="CQ259" s="46"/>
      <c r="CR259" s="46"/>
      <c r="CS259" s="46"/>
      <c r="CT259" s="46"/>
      <c r="CU259" s="46"/>
      <c r="CV259" s="46"/>
      <c r="CW259" s="46"/>
      <c r="CX259" s="46"/>
      <c r="CY259" s="46"/>
      <c r="CZ259" s="46"/>
      <c r="DA259" s="46"/>
      <c r="DB259" s="46"/>
      <c r="DC259" s="46"/>
      <c r="DD259" s="46"/>
      <c r="DE259" s="46"/>
      <c r="DF259" s="46"/>
      <c r="DG259" s="46"/>
      <c r="DH259" s="46"/>
      <c r="DI259" s="46"/>
      <c r="DJ259" s="46"/>
      <c r="DK259" s="46"/>
      <c r="DL259" s="46"/>
      <c r="DM259" s="46"/>
      <c r="DN259" s="46"/>
      <c r="DO259" s="46"/>
      <c r="DP259" s="46"/>
      <c r="DQ259" s="46"/>
      <c r="DR259" s="46"/>
      <c r="DS259" s="46"/>
      <c r="DT259" s="46"/>
      <c r="DU259" s="46"/>
      <c r="DV259" s="46"/>
      <c r="DW259" s="46"/>
      <c r="DX259" s="46"/>
      <c r="DY259" s="46"/>
      <c r="DZ259" s="46"/>
      <c r="EA259" s="46"/>
      <c r="EB259" s="46"/>
      <c r="EC259" s="46"/>
      <c r="ED259" s="46"/>
      <c r="EE259" s="46"/>
      <c r="EF259" s="46"/>
      <c r="EG259" s="46"/>
      <c r="EH259" s="46"/>
      <c r="EI259" s="46"/>
      <c r="EJ259" s="46"/>
      <c r="EK259" s="46"/>
      <c r="EL259" s="46"/>
      <c r="EM259" s="46"/>
      <c r="EN259" s="46"/>
      <c r="EO259" s="46"/>
      <c r="EP259" s="46"/>
      <c r="EQ259" s="46"/>
      <c r="ER259" s="46"/>
      <c r="ES259" s="46"/>
      <c r="ET259" s="46"/>
      <c r="EU259" s="46"/>
      <c r="EV259" s="46"/>
      <c r="EW259" s="46"/>
      <c r="EX259" s="46"/>
      <c r="EY259" s="46"/>
      <c r="EZ259" s="46"/>
      <c r="FA259" s="46"/>
      <c r="FB259" s="46"/>
      <c r="FC259" s="46"/>
      <c r="FD259" s="46"/>
      <c r="FE259" s="46"/>
      <c r="FF259" s="46"/>
      <c r="FG259" s="46"/>
      <c r="FH259" s="46"/>
      <c r="FI259" s="46"/>
      <c r="FJ259" s="46"/>
      <c r="FK259" s="46"/>
      <c r="FL259" s="46"/>
      <c r="FM259" s="46"/>
      <c r="FN259" s="46"/>
      <c r="FO259" s="46"/>
      <c r="FP259" s="46"/>
      <c r="FQ259" s="46"/>
      <c r="FR259" s="46"/>
      <c r="FS259" s="46"/>
      <c r="FT259" s="46"/>
      <c r="FU259" s="46"/>
      <c r="FV259" s="46"/>
      <c r="FW259" s="46"/>
      <c r="FX259" s="46"/>
      <c r="FY259" s="46"/>
      <c r="FZ259" s="46"/>
      <c r="GA259" s="46"/>
      <c r="GB259" s="46"/>
      <c r="GC259" s="46"/>
      <c r="GD259" s="46"/>
      <c r="GE259" s="46"/>
      <c r="GF259" s="46"/>
      <c r="GG259" s="46"/>
      <c r="GH259" s="46"/>
      <c r="GI259" s="46"/>
      <c r="GJ259" s="46"/>
      <c r="GK259" s="46"/>
      <c r="GL259" s="46"/>
      <c r="GM259" s="46"/>
      <c r="GN259" s="46"/>
      <c r="GO259" s="46"/>
      <c r="GP259" s="46"/>
      <c r="GQ259" s="46"/>
      <c r="GR259" s="46"/>
      <c r="GS259" s="46"/>
      <c r="GT259" s="46"/>
      <c r="GU259" s="46"/>
      <c r="GV259" s="46"/>
      <c r="GW259" s="46"/>
      <c r="GX259" s="46"/>
      <c r="GY259" s="46"/>
      <c r="GZ259" s="46"/>
      <c r="HA259" s="46"/>
      <c r="HB259" s="46"/>
      <c r="HC259" s="46"/>
      <c r="HD259" s="46"/>
      <c r="HE259" s="46"/>
      <c r="HF259" s="46"/>
      <c r="HG259" s="46"/>
      <c r="HH259" s="46"/>
      <c r="HI259" s="46"/>
      <c r="HJ259" s="46"/>
      <c r="HK259" s="46"/>
      <c r="HL259" s="46"/>
      <c r="HM259" s="46"/>
      <c r="HN259" s="46"/>
      <c r="HO259" s="46"/>
      <c r="HP259" s="46"/>
      <c r="HQ259" s="46"/>
      <c r="HR259" s="46"/>
      <c r="HS259" s="46"/>
      <c r="HT259" s="46"/>
      <c r="HU259" s="46"/>
      <c r="HV259" s="46"/>
      <c r="HW259" s="46"/>
      <c r="HX259" s="46"/>
      <c r="HY259" s="46"/>
      <c r="HZ259" s="46"/>
      <c r="IA259" s="46"/>
      <c r="IB259" s="46"/>
      <c r="IC259" s="46"/>
      <c r="ID259" s="46"/>
      <c r="IE259" s="46"/>
      <c r="IF259" s="46"/>
      <c r="IG259" s="46"/>
      <c r="IH259" s="46"/>
      <c r="II259" s="46"/>
      <c r="IJ259" s="46"/>
      <c r="IK259" s="46"/>
      <c r="IL259" s="46"/>
      <c r="IM259" s="46"/>
      <c r="IN259" s="46"/>
      <c r="IO259" s="46"/>
      <c r="IP259" s="46"/>
      <c r="IQ259" s="46"/>
      <c r="IR259" s="46"/>
      <c r="IS259" s="46"/>
      <c r="IT259" s="46"/>
      <c r="IU259" s="46"/>
      <c r="IV259" s="46"/>
      <c r="IW259" s="46"/>
      <c r="IX259" s="46"/>
      <c r="IY259" s="46"/>
      <c r="IZ259" s="46"/>
      <c r="JA259" s="46"/>
      <c r="JB259" s="46"/>
      <c r="JC259" s="46"/>
      <c r="JD259" s="46"/>
      <c r="JE259" s="46"/>
      <c r="JF259" s="46"/>
      <c r="JG259" s="46"/>
      <c r="JH259" s="46"/>
      <c r="JI259" s="46"/>
      <c r="JJ259" s="46"/>
      <c r="JK259" s="46"/>
      <c r="JL259" s="46"/>
      <c r="JM259" s="46"/>
      <c r="JN259" s="46"/>
      <c r="JO259" s="46"/>
      <c r="JP259" s="46"/>
      <c r="JQ259" s="46"/>
      <c r="JR259" s="46"/>
      <c r="JS259" s="46"/>
      <c r="JT259" s="46"/>
      <c r="JU259" s="46"/>
      <c r="JV259" s="46"/>
      <c r="JW259" s="46"/>
      <c r="JX259" s="46"/>
      <c r="JY259" s="46"/>
      <c r="JZ259" s="46"/>
      <c r="KA259" s="46"/>
      <c r="KB259" s="46"/>
      <c r="KC259" s="46"/>
      <c r="KD259" s="46"/>
      <c r="KE259" s="46"/>
      <c r="KF259" s="46"/>
      <c r="KG259" s="46"/>
      <c r="KH259" s="46"/>
      <c r="KI259" s="46"/>
      <c r="KJ259" s="46"/>
      <c r="KK259" s="46"/>
      <c r="KL259" s="46"/>
      <c r="KM259" s="46"/>
      <c r="KN259" s="46"/>
      <c r="KO259" s="46"/>
      <c r="KP259" s="46"/>
      <c r="KQ259" s="46"/>
      <c r="KR259" s="46"/>
      <c r="KS259" s="46"/>
      <c r="KT259" s="46"/>
      <c r="KU259" s="46"/>
      <c r="KV259" s="46"/>
      <c r="KW259" s="46"/>
      <c r="KX259" s="46"/>
      <c r="KY259" s="46"/>
      <c r="KZ259" s="46"/>
      <c r="LA259" s="46"/>
      <c r="LB259" s="46"/>
      <c r="LC259" s="46"/>
      <c r="LD259" s="46"/>
      <c r="LE259" s="46"/>
      <c r="LF259" s="46"/>
      <c r="LG259" s="46"/>
      <c r="LH259" s="46"/>
      <c r="LI259" s="46"/>
      <c r="LJ259" s="46"/>
      <c r="LK259" s="46"/>
      <c r="LL259" s="46"/>
      <c r="LM259" s="46"/>
      <c r="LN259" s="46"/>
      <c r="LO259" s="46"/>
      <c r="LP259" s="46"/>
      <c r="LQ259" s="46"/>
      <c r="LR259" s="46"/>
      <c r="LS259" s="46"/>
      <c r="LT259" s="46"/>
      <c r="LU259" s="46"/>
      <c r="LV259" s="46"/>
      <c r="LW259" s="46"/>
      <c r="LX259" s="46"/>
      <c r="LY259" s="46"/>
      <c r="LZ259" s="46"/>
      <c r="MA259" s="46"/>
      <c r="MB259" s="46"/>
      <c r="MC259" s="46"/>
      <c r="MD259" s="46"/>
      <c r="ME259" s="46"/>
      <c r="MF259" s="46"/>
      <c r="MG259" s="46"/>
      <c r="MH259" s="46"/>
      <c r="MI259" s="46"/>
      <c r="MJ259" s="46"/>
      <c r="MK259" s="46"/>
      <c r="ML259" s="46"/>
      <c r="MM259" s="46"/>
      <c r="MN259" s="46"/>
      <c r="MO259" s="46"/>
      <c r="MP259" s="46"/>
      <c r="MQ259" s="46"/>
      <c r="MR259" s="46"/>
      <c r="MS259" s="46"/>
      <c r="MT259" s="46"/>
      <c r="MU259" s="46"/>
      <c r="MV259" s="46"/>
      <c r="MW259" s="46"/>
      <c r="MX259" s="46"/>
      <c r="MY259" s="46"/>
      <c r="MZ259" s="46"/>
      <c r="NA259" s="46"/>
      <c r="NB259" s="46"/>
      <c r="NC259" s="46"/>
      <c r="ND259" s="46"/>
      <c r="NE259" s="46"/>
      <c r="NF259" s="46"/>
      <c r="NG259" s="46"/>
      <c r="NH259" s="46"/>
      <c r="NI259" s="46"/>
      <c r="NJ259" s="46"/>
      <c r="NK259" s="46"/>
      <c r="NL259" s="46"/>
      <c r="NM259" s="46"/>
      <c r="NN259" s="46"/>
      <c r="NO259" s="46"/>
      <c r="NP259" s="46"/>
      <c r="NQ259" s="46"/>
      <c r="NR259" s="46"/>
      <c r="NS259" s="46"/>
      <c r="NT259" s="46"/>
      <c r="NU259" s="46"/>
      <c r="NV259" s="46"/>
      <c r="NW259" s="46"/>
      <c r="NX259" s="46"/>
      <c r="NY259" s="46"/>
      <c r="NZ259" s="46"/>
      <c r="OA259" s="46"/>
      <c r="OB259" s="46"/>
      <c r="OC259" s="46"/>
      <c r="OD259" s="46"/>
      <c r="OE259" s="46"/>
      <c r="OF259" s="46"/>
      <c r="OG259" s="46"/>
      <c r="OH259" s="46"/>
      <c r="OI259" s="46"/>
      <c r="OJ259" s="46"/>
      <c r="OK259" s="46"/>
      <c r="OL259" s="46"/>
      <c r="OM259" s="46"/>
      <c r="ON259" s="46"/>
      <c r="OO259" s="46"/>
      <c r="OP259" s="46"/>
      <c r="OQ259" s="46"/>
      <c r="OR259" s="46"/>
      <c r="OS259" s="46"/>
      <c r="OT259" s="46"/>
      <c r="OU259" s="46"/>
      <c r="OV259" s="46"/>
      <c r="OW259" s="46"/>
      <c r="OX259" s="46"/>
      <c r="OY259" s="46"/>
      <c r="OZ259" s="46"/>
      <c r="PA259" s="46"/>
      <c r="PB259" s="46"/>
      <c r="PC259" s="46"/>
      <c r="PD259" s="46"/>
      <c r="PE259" s="46"/>
      <c r="PF259" s="46"/>
      <c r="PG259" s="46"/>
      <c r="PH259" s="46"/>
      <c r="PI259" s="46"/>
      <c r="PJ259" s="46"/>
      <c r="PK259" s="46"/>
      <c r="PL259" s="46"/>
      <c r="PM259" s="46"/>
      <c r="PN259" s="46"/>
      <c r="PO259" s="46"/>
      <c r="PP259" s="46"/>
      <c r="PQ259" s="46"/>
      <c r="PR259" s="46"/>
      <c r="PS259" s="46"/>
      <c r="PT259" s="46"/>
    </row>
    <row r="260" spans="1:436" s="2" customFormat="1" x14ac:dyDescent="0.2">
      <c r="A260" s="70" t="s">
        <v>138</v>
      </c>
      <c r="B260" s="49" t="s">
        <v>51</v>
      </c>
      <c r="C260" s="80">
        <v>53</v>
      </c>
      <c r="D260" s="80">
        <v>55</v>
      </c>
      <c r="E260" s="80">
        <v>55</v>
      </c>
      <c r="F260" s="80">
        <v>81</v>
      </c>
      <c r="G260" s="80">
        <v>66</v>
      </c>
      <c r="H260" s="80">
        <v>60</v>
      </c>
      <c r="I260" s="80">
        <v>60</v>
      </c>
      <c r="J260" s="80">
        <v>60</v>
      </c>
      <c r="K260" s="80">
        <f t="shared" si="304"/>
        <v>60.24</v>
      </c>
      <c r="L260" s="80">
        <f t="shared" si="305"/>
        <v>60.480000000000004</v>
      </c>
      <c r="M260" s="80">
        <f t="shared" si="306"/>
        <v>60.541199999999996</v>
      </c>
      <c r="N260" s="80">
        <f t="shared" si="307"/>
        <v>60.903360000000013</v>
      </c>
      <c r="O260" s="80">
        <f t="shared" si="308"/>
        <v>60.9044472</v>
      </c>
      <c r="P260" s="80">
        <f t="shared" si="309"/>
        <v>61.512393600000017</v>
      </c>
      <c r="Q260" s="46"/>
      <c r="R260" s="46"/>
      <c r="S260" s="46"/>
      <c r="T260" s="46"/>
      <c r="U260" s="46"/>
      <c r="V260" s="46"/>
      <c r="W260" s="46"/>
      <c r="X260" s="46"/>
      <c r="Y260" s="46"/>
      <c r="Z260" s="46"/>
      <c r="AA260" s="46"/>
      <c r="AB260" s="46"/>
      <c r="AC260" s="46"/>
      <c r="AD260" s="46"/>
      <c r="AE260" s="46"/>
      <c r="AF260" s="46"/>
      <c r="AG260" s="46"/>
      <c r="AH260" s="46"/>
      <c r="AI260" s="46"/>
      <c r="AJ260" s="46"/>
      <c r="AK260" s="46"/>
      <c r="AL260" s="46"/>
      <c r="AM260" s="46"/>
      <c r="AN260" s="46"/>
      <c r="AO260" s="46"/>
      <c r="AP260" s="46"/>
      <c r="AQ260" s="46"/>
      <c r="AR260" s="46"/>
      <c r="AS260" s="46"/>
      <c r="AT260" s="46"/>
      <c r="AU260" s="46"/>
      <c r="AV260" s="46"/>
      <c r="AW260" s="46"/>
      <c r="AX260" s="46"/>
      <c r="AY260" s="46"/>
      <c r="AZ260" s="46"/>
      <c r="BA260" s="46"/>
      <c r="BB260" s="46"/>
      <c r="BC260" s="46"/>
      <c r="BD260" s="46"/>
      <c r="BE260" s="46"/>
      <c r="BF260" s="46"/>
      <c r="BG260" s="46"/>
      <c r="BH260" s="46"/>
      <c r="BI260" s="46"/>
      <c r="BJ260" s="46"/>
      <c r="BK260" s="46"/>
      <c r="BL260" s="46"/>
      <c r="BM260" s="46"/>
      <c r="BN260" s="46"/>
      <c r="BO260" s="46"/>
      <c r="BP260" s="46"/>
      <c r="BQ260" s="46"/>
      <c r="BR260" s="46"/>
      <c r="BS260" s="46"/>
      <c r="BT260" s="46"/>
      <c r="BU260" s="46"/>
      <c r="BV260" s="46"/>
      <c r="BW260" s="46"/>
      <c r="BX260" s="46"/>
      <c r="BY260" s="46"/>
      <c r="BZ260" s="46"/>
      <c r="CA260" s="46"/>
      <c r="CB260" s="46"/>
      <c r="CC260" s="46"/>
      <c r="CD260" s="46"/>
      <c r="CE260" s="46"/>
      <c r="CF260" s="46"/>
      <c r="CG260" s="46"/>
      <c r="CH260" s="46"/>
      <c r="CI260" s="46"/>
      <c r="CJ260" s="46"/>
      <c r="CK260" s="46"/>
      <c r="CL260" s="46"/>
      <c r="CM260" s="46"/>
      <c r="CN260" s="46"/>
      <c r="CO260" s="46"/>
      <c r="CP260" s="46"/>
      <c r="CQ260" s="46"/>
      <c r="CR260" s="46"/>
      <c r="CS260" s="46"/>
      <c r="CT260" s="46"/>
      <c r="CU260" s="46"/>
      <c r="CV260" s="46"/>
      <c r="CW260" s="46"/>
      <c r="CX260" s="46"/>
      <c r="CY260" s="46"/>
      <c r="CZ260" s="46"/>
      <c r="DA260" s="46"/>
      <c r="DB260" s="46"/>
      <c r="DC260" s="46"/>
      <c r="DD260" s="46"/>
      <c r="DE260" s="46"/>
      <c r="DF260" s="46"/>
      <c r="DG260" s="46"/>
      <c r="DH260" s="46"/>
      <c r="DI260" s="46"/>
      <c r="DJ260" s="46"/>
      <c r="DK260" s="46"/>
      <c r="DL260" s="46"/>
      <c r="DM260" s="46"/>
      <c r="DN260" s="46"/>
      <c r="DO260" s="46"/>
      <c r="DP260" s="46"/>
      <c r="DQ260" s="46"/>
      <c r="DR260" s="46"/>
      <c r="DS260" s="46"/>
      <c r="DT260" s="46"/>
      <c r="DU260" s="46"/>
      <c r="DV260" s="46"/>
      <c r="DW260" s="46"/>
      <c r="DX260" s="46"/>
      <c r="DY260" s="46"/>
      <c r="DZ260" s="46"/>
      <c r="EA260" s="46"/>
      <c r="EB260" s="46"/>
      <c r="EC260" s="46"/>
      <c r="ED260" s="46"/>
      <c r="EE260" s="46"/>
      <c r="EF260" s="46"/>
      <c r="EG260" s="46"/>
      <c r="EH260" s="46"/>
      <c r="EI260" s="46"/>
      <c r="EJ260" s="46"/>
      <c r="EK260" s="46"/>
      <c r="EL260" s="46"/>
      <c r="EM260" s="46"/>
      <c r="EN260" s="46"/>
      <c r="EO260" s="46"/>
      <c r="EP260" s="46"/>
      <c r="EQ260" s="46"/>
      <c r="ER260" s="46"/>
      <c r="ES260" s="46"/>
      <c r="ET260" s="46"/>
      <c r="EU260" s="46"/>
      <c r="EV260" s="46"/>
      <c r="EW260" s="46"/>
      <c r="EX260" s="46"/>
      <c r="EY260" s="46"/>
      <c r="EZ260" s="46"/>
      <c r="FA260" s="46"/>
      <c r="FB260" s="46"/>
      <c r="FC260" s="46"/>
      <c r="FD260" s="46"/>
      <c r="FE260" s="46"/>
      <c r="FF260" s="46"/>
      <c r="FG260" s="46"/>
      <c r="FH260" s="46"/>
      <c r="FI260" s="46"/>
      <c r="FJ260" s="46"/>
      <c r="FK260" s="46"/>
      <c r="FL260" s="46"/>
      <c r="FM260" s="46"/>
      <c r="FN260" s="46"/>
      <c r="FO260" s="46"/>
      <c r="FP260" s="46"/>
      <c r="FQ260" s="46"/>
      <c r="FR260" s="46"/>
      <c r="FS260" s="46"/>
      <c r="FT260" s="46"/>
      <c r="FU260" s="46"/>
      <c r="FV260" s="46"/>
      <c r="FW260" s="46"/>
      <c r="FX260" s="46"/>
      <c r="FY260" s="46"/>
      <c r="FZ260" s="46"/>
      <c r="GA260" s="46"/>
      <c r="GB260" s="46"/>
      <c r="GC260" s="46"/>
      <c r="GD260" s="46"/>
      <c r="GE260" s="46"/>
      <c r="GF260" s="46"/>
      <c r="GG260" s="46"/>
      <c r="GH260" s="46"/>
      <c r="GI260" s="46"/>
      <c r="GJ260" s="46"/>
      <c r="GK260" s="46"/>
      <c r="GL260" s="46"/>
      <c r="GM260" s="46"/>
      <c r="GN260" s="46"/>
      <c r="GO260" s="46"/>
      <c r="GP260" s="46"/>
      <c r="GQ260" s="46"/>
      <c r="GR260" s="46"/>
      <c r="GS260" s="46"/>
      <c r="GT260" s="46"/>
      <c r="GU260" s="46"/>
      <c r="GV260" s="46"/>
      <c r="GW260" s="46"/>
      <c r="GX260" s="46"/>
      <c r="GY260" s="46"/>
      <c r="GZ260" s="46"/>
      <c r="HA260" s="46"/>
      <c r="HB260" s="46"/>
      <c r="HC260" s="46"/>
      <c r="HD260" s="46"/>
      <c r="HE260" s="46"/>
      <c r="HF260" s="46"/>
      <c r="HG260" s="46"/>
      <c r="HH260" s="46"/>
      <c r="HI260" s="46"/>
      <c r="HJ260" s="46"/>
      <c r="HK260" s="46"/>
      <c r="HL260" s="46"/>
      <c r="HM260" s="46"/>
      <c r="HN260" s="46"/>
      <c r="HO260" s="46"/>
      <c r="HP260" s="46"/>
      <c r="HQ260" s="46"/>
      <c r="HR260" s="46"/>
      <c r="HS260" s="46"/>
      <c r="HT260" s="46"/>
      <c r="HU260" s="46"/>
      <c r="HV260" s="46"/>
      <c r="HW260" s="46"/>
      <c r="HX260" s="46"/>
      <c r="HY260" s="46"/>
      <c r="HZ260" s="46"/>
      <c r="IA260" s="46"/>
      <c r="IB260" s="46"/>
      <c r="IC260" s="46"/>
      <c r="ID260" s="46"/>
      <c r="IE260" s="46"/>
      <c r="IF260" s="46"/>
      <c r="IG260" s="46"/>
      <c r="IH260" s="46"/>
      <c r="II260" s="46"/>
      <c r="IJ260" s="46"/>
      <c r="IK260" s="46"/>
      <c r="IL260" s="46"/>
      <c r="IM260" s="46"/>
      <c r="IN260" s="46"/>
      <c r="IO260" s="46"/>
      <c r="IP260" s="46"/>
      <c r="IQ260" s="46"/>
      <c r="IR260" s="46"/>
      <c r="IS260" s="46"/>
      <c r="IT260" s="46"/>
      <c r="IU260" s="46"/>
      <c r="IV260" s="46"/>
      <c r="IW260" s="46"/>
      <c r="IX260" s="46"/>
      <c r="IY260" s="46"/>
      <c r="IZ260" s="46"/>
      <c r="JA260" s="46"/>
      <c r="JB260" s="46"/>
      <c r="JC260" s="46"/>
      <c r="JD260" s="46"/>
      <c r="JE260" s="46"/>
      <c r="JF260" s="46"/>
      <c r="JG260" s="46"/>
      <c r="JH260" s="46"/>
      <c r="JI260" s="46"/>
      <c r="JJ260" s="46"/>
      <c r="JK260" s="46"/>
      <c r="JL260" s="46"/>
      <c r="JM260" s="46"/>
      <c r="JN260" s="46"/>
      <c r="JO260" s="46"/>
      <c r="JP260" s="46"/>
      <c r="JQ260" s="46"/>
      <c r="JR260" s="46"/>
      <c r="JS260" s="46"/>
      <c r="JT260" s="46"/>
      <c r="JU260" s="46"/>
      <c r="JV260" s="46"/>
      <c r="JW260" s="46"/>
      <c r="JX260" s="46"/>
      <c r="JY260" s="46"/>
      <c r="JZ260" s="46"/>
      <c r="KA260" s="46"/>
      <c r="KB260" s="46"/>
      <c r="KC260" s="46"/>
      <c r="KD260" s="46"/>
      <c r="KE260" s="46"/>
      <c r="KF260" s="46"/>
      <c r="KG260" s="46"/>
      <c r="KH260" s="46"/>
      <c r="KI260" s="46"/>
      <c r="KJ260" s="46"/>
      <c r="KK260" s="46"/>
      <c r="KL260" s="46"/>
      <c r="KM260" s="46"/>
      <c r="KN260" s="46"/>
      <c r="KO260" s="46"/>
      <c r="KP260" s="46"/>
      <c r="KQ260" s="46"/>
      <c r="KR260" s="46"/>
      <c r="KS260" s="46"/>
      <c r="KT260" s="46"/>
      <c r="KU260" s="46"/>
      <c r="KV260" s="46"/>
      <c r="KW260" s="46"/>
      <c r="KX260" s="46"/>
      <c r="KY260" s="46"/>
      <c r="KZ260" s="46"/>
      <c r="LA260" s="46"/>
      <c r="LB260" s="46"/>
      <c r="LC260" s="46"/>
      <c r="LD260" s="46"/>
      <c r="LE260" s="46"/>
      <c r="LF260" s="46"/>
      <c r="LG260" s="46"/>
      <c r="LH260" s="46"/>
      <c r="LI260" s="46"/>
      <c r="LJ260" s="46"/>
      <c r="LK260" s="46"/>
      <c r="LL260" s="46"/>
      <c r="LM260" s="46"/>
      <c r="LN260" s="46"/>
      <c r="LO260" s="46"/>
      <c r="LP260" s="46"/>
      <c r="LQ260" s="46"/>
      <c r="LR260" s="46"/>
      <c r="LS260" s="46"/>
      <c r="LT260" s="46"/>
      <c r="LU260" s="46"/>
      <c r="LV260" s="46"/>
      <c r="LW260" s="46"/>
      <c r="LX260" s="46"/>
      <c r="LY260" s="46"/>
      <c r="LZ260" s="46"/>
      <c r="MA260" s="46"/>
      <c r="MB260" s="46"/>
      <c r="MC260" s="46"/>
      <c r="MD260" s="46"/>
      <c r="ME260" s="46"/>
      <c r="MF260" s="46"/>
      <c r="MG260" s="46"/>
      <c r="MH260" s="46"/>
      <c r="MI260" s="46"/>
      <c r="MJ260" s="46"/>
      <c r="MK260" s="46"/>
      <c r="ML260" s="46"/>
      <c r="MM260" s="46"/>
      <c r="MN260" s="46"/>
      <c r="MO260" s="46"/>
      <c r="MP260" s="46"/>
      <c r="MQ260" s="46"/>
      <c r="MR260" s="46"/>
      <c r="MS260" s="46"/>
      <c r="MT260" s="46"/>
      <c r="MU260" s="46"/>
      <c r="MV260" s="46"/>
      <c r="MW260" s="46"/>
      <c r="MX260" s="46"/>
      <c r="MY260" s="46"/>
      <c r="MZ260" s="46"/>
      <c r="NA260" s="46"/>
      <c r="NB260" s="46"/>
      <c r="NC260" s="46"/>
      <c r="ND260" s="46"/>
      <c r="NE260" s="46"/>
      <c r="NF260" s="46"/>
      <c r="NG260" s="46"/>
      <c r="NH260" s="46"/>
      <c r="NI260" s="46"/>
      <c r="NJ260" s="46"/>
      <c r="NK260" s="46"/>
      <c r="NL260" s="46"/>
      <c r="NM260" s="46"/>
      <c r="NN260" s="46"/>
      <c r="NO260" s="46"/>
      <c r="NP260" s="46"/>
      <c r="NQ260" s="46"/>
      <c r="NR260" s="46"/>
      <c r="NS260" s="46"/>
      <c r="NT260" s="46"/>
      <c r="NU260" s="46"/>
      <c r="NV260" s="46"/>
      <c r="NW260" s="46"/>
      <c r="NX260" s="46"/>
      <c r="NY260" s="46"/>
      <c r="NZ260" s="46"/>
      <c r="OA260" s="46"/>
      <c r="OB260" s="46"/>
      <c r="OC260" s="46"/>
      <c r="OD260" s="46"/>
      <c r="OE260" s="46"/>
      <c r="OF260" s="46"/>
      <c r="OG260" s="46"/>
      <c r="OH260" s="46"/>
      <c r="OI260" s="46"/>
      <c r="OJ260" s="46"/>
      <c r="OK260" s="46"/>
      <c r="OL260" s="46"/>
      <c r="OM260" s="46"/>
      <c r="ON260" s="46"/>
      <c r="OO260" s="46"/>
      <c r="OP260" s="46"/>
      <c r="OQ260" s="46"/>
      <c r="OR260" s="46"/>
      <c r="OS260" s="46"/>
      <c r="OT260" s="46"/>
      <c r="OU260" s="46"/>
      <c r="OV260" s="46"/>
      <c r="OW260" s="46"/>
      <c r="OX260" s="46"/>
      <c r="OY260" s="46"/>
      <c r="OZ260" s="46"/>
      <c r="PA260" s="46"/>
      <c r="PB260" s="46"/>
      <c r="PC260" s="46"/>
      <c r="PD260" s="46"/>
      <c r="PE260" s="46"/>
      <c r="PF260" s="46"/>
      <c r="PG260" s="46"/>
      <c r="PH260" s="46"/>
      <c r="PI260" s="46"/>
      <c r="PJ260" s="46"/>
      <c r="PK260" s="46"/>
      <c r="PL260" s="46"/>
      <c r="PM260" s="46"/>
      <c r="PN260" s="46"/>
      <c r="PO260" s="46"/>
      <c r="PP260" s="46"/>
      <c r="PQ260" s="46"/>
      <c r="PR260" s="46"/>
      <c r="PS260" s="46"/>
      <c r="PT260" s="46"/>
    </row>
    <row r="261" spans="1:436" s="2" customFormat="1" x14ac:dyDescent="0.2">
      <c r="A261" s="74" t="s">
        <v>47</v>
      </c>
      <c r="B261" s="49" t="s">
        <v>51</v>
      </c>
      <c r="C261" s="73">
        <v>1917</v>
      </c>
      <c r="D261" s="73">
        <v>1810</v>
      </c>
      <c r="E261" s="73">
        <v>1892</v>
      </c>
      <c r="F261" s="73">
        <v>1838</v>
      </c>
      <c r="G261" s="73">
        <v>1896.63</v>
      </c>
      <c r="H261" s="73">
        <v>1897</v>
      </c>
      <c r="I261" s="73">
        <v>1833</v>
      </c>
      <c r="J261" s="73">
        <v>1836</v>
      </c>
      <c r="K261" s="73">
        <f>H261*100.4%</f>
        <v>1904.588</v>
      </c>
      <c r="L261" s="73">
        <f>H261*100.8%</f>
        <v>1912.1759999999999</v>
      </c>
      <c r="M261" s="73">
        <f>K261*100.5%</f>
        <v>1914.1109399999998</v>
      </c>
      <c r="N261" s="73">
        <f>L261*100.7%</f>
        <v>1925.5612320000002</v>
      </c>
      <c r="O261" s="73">
        <f>M261*100.6%</f>
        <v>1925.5956056399998</v>
      </c>
      <c r="P261" s="73">
        <f>N261*101%</f>
        <v>1944.8168443200002</v>
      </c>
      <c r="Q261" s="46"/>
      <c r="R261" s="46"/>
      <c r="S261" s="46"/>
      <c r="T261" s="46"/>
      <c r="U261" s="46"/>
      <c r="V261" s="46"/>
      <c r="W261" s="46"/>
      <c r="X261" s="46"/>
      <c r="Y261" s="46"/>
      <c r="Z261" s="46"/>
      <c r="AA261" s="46"/>
      <c r="AB261" s="46"/>
      <c r="AC261" s="46"/>
      <c r="AD261" s="46"/>
      <c r="AE261" s="46"/>
      <c r="AF261" s="46"/>
      <c r="AG261" s="46"/>
      <c r="AH261" s="46"/>
      <c r="AI261" s="46"/>
      <c r="AJ261" s="46"/>
      <c r="AK261" s="46"/>
      <c r="AL261" s="46"/>
      <c r="AM261" s="46"/>
      <c r="AN261" s="46"/>
      <c r="AO261" s="46"/>
      <c r="AP261" s="46"/>
      <c r="AQ261" s="46"/>
      <c r="AR261" s="46"/>
      <c r="AS261" s="46"/>
      <c r="AT261" s="46"/>
      <c r="AU261" s="46"/>
      <c r="AV261" s="46"/>
      <c r="AW261" s="46"/>
      <c r="AX261" s="46"/>
      <c r="AY261" s="46"/>
      <c r="AZ261" s="46"/>
      <c r="BA261" s="46"/>
      <c r="BB261" s="46"/>
      <c r="BC261" s="46"/>
      <c r="BD261" s="46"/>
      <c r="BE261" s="46"/>
      <c r="BF261" s="46"/>
      <c r="BG261" s="46"/>
      <c r="BH261" s="46"/>
      <c r="BI261" s="46"/>
      <c r="BJ261" s="46"/>
      <c r="BK261" s="46"/>
      <c r="BL261" s="46"/>
      <c r="BM261" s="46"/>
      <c r="BN261" s="46"/>
      <c r="BO261" s="46"/>
      <c r="BP261" s="46"/>
      <c r="BQ261" s="46"/>
      <c r="BR261" s="46"/>
      <c r="BS261" s="46"/>
      <c r="BT261" s="46"/>
      <c r="BU261" s="46"/>
      <c r="BV261" s="46"/>
      <c r="BW261" s="46"/>
      <c r="BX261" s="46"/>
      <c r="BY261" s="46"/>
      <c r="BZ261" s="46"/>
      <c r="CA261" s="46"/>
      <c r="CB261" s="46"/>
      <c r="CC261" s="46"/>
      <c r="CD261" s="46"/>
      <c r="CE261" s="46"/>
      <c r="CF261" s="46"/>
      <c r="CG261" s="46"/>
      <c r="CH261" s="46"/>
      <c r="CI261" s="46"/>
      <c r="CJ261" s="46"/>
      <c r="CK261" s="46"/>
      <c r="CL261" s="46"/>
      <c r="CM261" s="46"/>
      <c r="CN261" s="46"/>
      <c r="CO261" s="46"/>
      <c r="CP261" s="46"/>
      <c r="CQ261" s="46"/>
      <c r="CR261" s="46"/>
      <c r="CS261" s="46"/>
      <c r="CT261" s="46"/>
      <c r="CU261" s="46"/>
      <c r="CV261" s="46"/>
      <c r="CW261" s="46"/>
      <c r="CX261" s="46"/>
      <c r="CY261" s="46"/>
      <c r="CZ261" s="46"/>
      <c r="DA261" s="46"/>
      <c r="DB261" s="46"/>
      <c r="DC261" s="46"/>
      <c r="DD261" s="46"/>
      <c r="DE261" s="46"/>
      <c r="DF261" s="46"/>
      <c r="DG261" s="46"/>
      <c r="DH261" s="46"/>
      <c r="DI261" s="46"/>
      <c r="DJ261" s="46"/>
      <c r="DK261" s="46"/>
      <c r="DL261" s="46"/>
      <c r="DM261" s="46"/>
      <c r="DN261" s="46"/>
      <c r="DO261" s="46"/>
      <c r="DP261" s="46"/>
      <c r="DQ261" s="46"/>
      <c r="DR261" s="46"/>
      <c r="DS261" s="46"/>
      <c r="DT261" s="46"/>
      <c r="DU261" s="46"/>
      <c r="DV261" s="46"/>
      <c r="DW261" s="46"/>
      <c r="DX261" s="46"/>
      <c r="DY261" s="46"/>
      <c r="DZ261" s="46"/>
      <c r="EA261" s="46"/>
      <c r="EB261" s="46"/>
      <c r="EC261" s="46"/>
      <c r="ED261" s="46"/>
      <c r="EE261" s="46"/>
      <c r="EF261" s="46"/>
      <c r="EG261" s="46"/>
      <c r="EH261" s="46"/>
      <c r="EI261" s="46"/>
      <c r="EJ261" s="46"/>
      <c r="EK261" s="46"/>
      <c r="EL261" s="46"/>
      <c r="EM261" s="46"/>
      <c r="EN261" s="46"/>
      <c r="EO261" s="46"/>
      <c r="EP261" s="46"/>
      <c r="EQ261" s="46"/>
      <c r="ER261" s="46"/>
      <c r="ES261" s="46"/>
      <c r="ET261" s="46"/>
      <c r="EU261" s="46"/>
      <c r="EV261" s="46"/>
      <c r="EW261" s="46"/>
      <c r="EX261" s="46"/>
      <c r="EY261" s="46"/>
      <c r="EZ261" s="46"/>
      <c r="FA261" s="46"/>
      <c r="FB261" s="46"/>
      <c r="FC261" s="46"/>
      <c r="FD261" s="46"/>
      <c r="FE261" s="46"/>
      <c r="FF261" s="46"/>
      <c r="FG261" s="46"/>
      <c r="FH261" s="46"/>
      <c r="FI261" s="46"/>
      <c r="FJ261" s="46"/>
      <c r="FK261" s="46"/>
      <c r="FL261" s="46"/>
      <c r="FM261" s="46"/>
      <c r="FN261" s="46"/>
      <c r="FO261" s="46"/>
      <c r="FP261" s="46"/>
      <c r="FQ261" s="46"/>
      <c r="FR261" s="46"/>
      <c r="FS261" s="46"/>
      <c r="FT261" s="46"/>
      <c r="FU261" s="46"/>
      <c r="FV261" s="46"/>
      <c r="FW261" s="46"/>
      <c r="FX261" s="46"/>
      <c r="FY261" s="46"/>
      <c r="FZ261" s="46"/>
      <c r="GA261" s="46"/>
      <c r="GB261" s="46"/>
      <c r="GC261" s="46"/>
      <c r="GD261" s="46"/>
      <c r="GE261" s="46"/>
      <c r="GF261" s="46"/>
      <c r="GG261" s="46"/>
      <c r="GH261" s="46"/>
      <c r="GI261" s="46"/>
      <c r="GJ261" s="46"/>
      <c r="GK261" s="46"/>
      <c r="GL261" s="46"/>
      <c r="GM261" s="46"/>
      <c r="GN261" s="46"/>
      <c r="GO261" s="46"/>
      <c r="GP261" s="46"/>
      <c r="GQ261" s="46"/>
      <c r="GR261" s="46"/>
      <c r="GS261" s="46"/>
      <c r="GT261" s="46"/>
      <c r="GU261" s="46"/>
      <c r="GV261" s="46"/>
      <c r="GW261" s="46"/>
      <c r="GX261" s="46"/>
      <c r="GY261" s="46"/>
      <c r="GZ261" s="46"/>
      <c r="HA261" s="46"/>
      <c r="HB261" s="46"/>
      <c r="HC261" s="46"/>
      <c r="HD261" s="46"/>
      <c r="HE261" s="46"/>
      <c r="HF261" s="46"/>
      <c r="HG261" s="46"/>
      <c r="HH261" s="46"/>
      <c r="HI261" s="46"/>
      <c r="HJ261" s="46"/>
      <c r="HK261" s="46"/>
      <c r="HL261" s="46"/>
      <c r="HM261" s="46"/>
      <c r="HN261" s="46"/>
      <c r="HO261" s="46"/>
      <c r="HP261" s="46"/>
      <c r="HQ261" s="46"/>
      <c r="HR261" s="46"/>
      <c r="HS261" s="46"/>
      <c r="HT261" s="46"/>
      <c r="HU261" s="46"/>
      <c r="HV261" s="46"/>
      <c r="HW261" s="46"/>
      <c r="HX261" s="46"/>
      <c r="HY261" s="46"/>
      <c r="HZ261" s="46"/>
      <c r="IA261" s="46"/>
      <c r="IB261" s="46"/>
      <c r="IC261" s="46"/>
      <c r="ID261" s="46"/>
      <c r="IE261" s="46"/>
      <c r="IF261" s="46"/>
      <c r="IG261" s="46"/>
      <c r="IH261" s="46"/>
      <c r="II261" s="46"/>
      <c r="IJ261" s="46"/>
      <c r="IK261" s="46"/>
      <c r="IL261" s="46"/>
      <c r="IM261" s="46"/>
      <c r="IN261" s="46"/>
      <c r="IO261" s="46"/>
      <c r="IP261" s="46"/>
      <c r="IQ261" s="46"/>
      <c r="IR261" s="46"/>
      <c r="IS261" s="46"/>
      <c r="IT261" s="46"/>
      <c r="IU261" s="46"/>
      <c r="IV261" s="46"/>
      <c r="IW261" s="46"/>
      <c r="IX261" s="46"/>
      <c r="IY261" s="46"/>
      <c r="IZ261" s="46"/>
      <c r="JA261" s="46"/>
      <c r="JB261" s="46"/>
      <c r="JC261" s="46"/>
      <c r="JD261" s="46"/>
      <c r="JE261" s="46"/>
      <c r="JF261" s="46"/>
      <c r="JG261" s="46"/>
      <c r="JH261" s="46"/>
      <c r="JI261" s="46"/>
      <c r="JJ261" s="46"/>
      <c r="JK261" s="46"/>
      <c r="JL261" s="46"/>
      <c r="JM261" s="46"/>
      <c r="JN261" s="46"/>
      <c r="JO261" s="46"/>
      <c r="JP261" s="46"/>
      <c r="JQ261" s="46"/>
      <c r="JR261" s="46"/>
      <c r="JS261" s="46"/>
      <c r="JT261" s="46"/>
      <c r="JU261" s="46"/>
      <c r="JV261" s="46"/>
      <c r="JW261" s="46"/>
      <c r="JX261" s="46"/>
      <c r="JY261" s="46"/>
      <c r="JZ261" s="46"/>
      <c r="KA261" s="46"/>
      <c r="KB261" s="46"/>
      <c r="KC261" s="46"/>
      <c r="KD261" s="46"/>
      <c r="KE261" s="46"/>
      <c r="KF261" s="46"/>
      <c r="KG261" s="46"/>
      <c r="KH261" s="46"/>
      <c r="KI261" s="46"/>
      <c r="KJ261" s="46"/>
      <c r="KK261" s="46"/>
      <c r="KL261" s="46"/>
      <c r="KM261" s="46"/>
      <c r="KN261" s="46"/>
      <c r="KO261" s="46"/>
      <c r="KP261" s="46"/>
      <c r="KQ261" s="46"/>
      <c r="KR261" s="46"/>
      <c r="KS261" s="46"/>
      <c r="KT261" s="46"/>
      <c r="KU261" s="46"/>
      <c r="KV261" s="46"/>
      <c r="KW261" s="46"/>
      <c r="KX261" s="46"/>
      <c r="KY261" s="46"/>
      <c r="KZ261" s="46"/>
      <c r="LA261" s="46"/>
      <c r="LB261" s="46"/>
      <c r="LC261" s="46"/>
      <c r="LD261" s="46"/>
      <c r="LE261" s="46"/>
      <c r="LF261" s="46"/>
      <c r="LG261" s="46"/>
      <c r="LH261" s="46"/>
      <c r="LI261" s="46"/>
      <c r="LJ261" s="46"/>
      <c r="LK261" s="46"/>
      <c r="LL261" s="46"/>
      <c r="LM261" s="46"/>
      <c r="LN261" s="46"/>
      <c r="LO261" s="46"/>
      <c r="LP261" s="46"/>
      <c r="LQ261" s="46"/>
      <c r="LR261" s="46"/>
      <c r="LS261" s="46"/>
      <c r="LT261" s="46"/>
      <c r="LU261" s="46"/>
      <c r="LV261" s="46"/>
      <c r="LW261" s="46"/>
      <c r="LX261" s="46"/>
      <c r="LY261" s="46"/>
      <c r="LZ261" s="46"/>
      <c r="MA261" s="46"/>
      <c r="MB261" s="46"/>
      <c r="MC261" s="46"/>
      <c r="MD261" s="46"/>
      <c r="ME261" s="46"/>
      <c r="MF261" s="46"/>
      <c r="MG261" s="46"/>
      <c r="MH261" s="46"/>
      <c r="MI261" s="46"/>
      <c r="MJ261" s="46"/>
      <c r="MK261" s="46"/>
      <c r="ML261" s="46"/>
      <c r="MM261" s="46"/>
      <c r="MN261" s="46"/>
      <c r="MO261" s="46"/>
      <c r="MP261" s="46"/>
      <c r="MQ261" s="46"/>
      <c r="MR261" s="46"/>
      <c r="MS261" s="46"/>
      <c r="MT261" s="46"/>
      <c r="MU261" s="46"/>
      <c r="MV261" s="46"/>
      <c r="MW261" s="46"/>
      <c r="MX261" s="46"/>
      <c r="MY261" s="46"/>
      <c r="MZ261" s="46"/>
      <c r="NA261" s="46"/>
      <c r="NB261" s="46"/>
      <c r="NC261" s="46"/>
      <c r="ND261" s="46"/>
      <c r="NE261" s="46"/>
      <c r="NF261" s="46"/>
      <c r="NG261" s="46"/>
      <c r="NH261" s="46"/>
      <c r="NI261" s="46"/>
      <c r="NJ261" s="46"/>
      <c r="NK261" s="46"/>
      <c r="NL261" s="46"/>
      <c r="NM261" s="46"/>
      <c r="NN261" s="46"/>
      <c r="NO261" s="46"/>
      <c r="NP261" s="46"/>
      <c r="NQ261" s="46"/>
      <c r="NR261" s="46"/>
      <c r="NS261" s="46"/>
      <c r="NT261" s="46"/>
      <c r="NU261" s="46"/>
      <c r="NV261" s="46"/>
      <c r="NW261" s="46"/>
      <c r="NX261" s="46"/>
      <c r="NY261" s="46"/>
      <c r="NZ261" s="46"/>
      <c r="OA261" s="46"/>
      <c r="OB261" s="46"/>
      <c r="OC261" s="46"/>
      <c r="OD261" s="46"/>
      <c r="OE261" s="46"/>
      <c r="OF261" s="46"/>
      <c r="OG261" s="46"/>
      <c r="OH261" s="46"/>
      <c r="OI261" s="46"/>
      <c r="OJ261" s="46"/>
      <c r="OK261" s="46"/>
      <c r="OL261" s="46"/>
      <c r="OM261" s="46"/>
      <c r="ON261" s="46"/>
      <c r="OO261" s="46"/>
      <c r="OP261" s="46"/>
      <c r="OQ261" s="46"/>
      <c r="OR261" s="46"/>
      <c r="OS261" s="46"/>
      <c r="OT261" s="46"/>
      <c r="OU261" s="46"/>
      <c r="OV261" s="46"/>
      <c r="OW261" s="46"/>
      <c r="OX261" s="46"/>
      <c r="OY261" s="46"/>
      <c r="OZ261" s="46"/>
      <c r="PA261" s="46"/>
      <c r="PB261" s="46"/>
      <c r="PC261" s="46"/>
      <c r="PD261" s="46"/>
      <c r="PE261" s="46"/>
      <c r="PF261" s="46"/>
      <c r="PG261" s="46"/>
      <c r="PH261" s="46"/>
      <c r="PI261" s="46"/>
      <c r="PJ261" s="46"/>
      <c r="PK261" s="46"/>
      <c r="PL261" s="46"/>
      <c r="PM261" s="46"/>
      <c r="PN261" s="46"/>
      <c r="PO261" s="46"/>
      <c r="PP261" s="46"/>
      <c r="PQ261" s="46"/>
      <c r="PR261" s="46"/>
      <c r="PS261" s="46"/>
      <c r="PT261" s="46"/>
    </row>
    <row r="262" spans="1:436" x14ac:dyDescent="0.2">
      <c r="A262" s="74" t="s">
        <v>48</v>
      </c>
      <c r="B262" s="49" t="s">
        <v>51</v>
      </c>
      <c r="C262" s="73">
        <v>1719</v>
      </c>
      <c r="D262" s="73">
        <v>1806</v>
      </c>
      <c r="E262" s="73">
        <v>1643</v>
      </c>
      <c r="F262" s="73">
        <v>1600</v>
      </c>
      <c r="G262" s="73">
        <v>1569</v>
      </c>
      <c r="H262" s="73">
        <v>1549</v>
      </c>
      <c r="I262" s="73">
        <v>170</v>
      </c>
      <c r="J262" s="73">
        <v>171</v>
      </c>
      <c r="K262" s="73">
        <f>H262*100.4%</f>
        <v>1555.1959999999999</v>
      </c>
      <c r="L262" s="73">
        <f>H262*100.8%</f>
        <v>1561.3920000000001</v>
      </c>
      <c r="M262" s="73">
        <f>K262*100.5%</f>
        <v>1562.9719799999998</v>
      </c>
      <c r="N262" s="73">
        <f>L262*100.7%</f>
        <v>1572.3217440000003</v>
      </c>
      <c r="O262" s="73">
        <f>M262*100.6%</f>
        <v>1572.3498118799998</v>
      </c>
      <c r="P262" s="73">
        <f>N262*101%</f>
        <v>1588.0449614400004</v>
      </c>
    </row>
    <row r="263" spans="1:436" x14ac:dyDescent="0.2">
      <c r="A263" s="48" t="s">
        <v>10</v>
      </c>
      <c r="B263" s="49" t="s">
        <v>1</v>
      </c>
      <c r="C263" s="50">
        <v>100.1</v>
      </c>
      <c r="D263" s="50">
        <f>D262/C262*100</f>
        <v>105.06108202443281</v>
      </c>
      <c r="E263" s="50">
        <f t="shared" ref="E263" si="310">E262/D262*100</f>
        <v>90.974529346622361</v>
      </c>
      <c r="F263" s="50">
        <f>F262/E262*100</f>
        <v>97.382836275106513</v>
      </c>
      <c r="G263" s="50">
        <f>G262/F262*100</f>
        <v>98.0625</v>
      </c>
      <c r="H263" s="50">
        <f>H262/G262*100</f>
        <v>98.725302740599105</v>
      </c>
      <c r="I263" s="50">
        <f>H262/G262*100</f>
        <v>98.725302740599105</v>
      </c>
      <c r="J263" s="50">
        <f>H262/G262*100</f>
        <v>98.725302740599105</v>
      </c>
      <c r="K263" s="50">
        <f>K262/H262*100</f>
        <v>100.4</v>
      </c>
      <c r="L263" s="50">
        <f>L262/H262*100</f>
        <v>100.8</v>
      </c>
      <c r="M263" s="50">
        <f>M262/K262*100</f>
        <v>100.49999999999999</v>
      </c>
      <c r="N263" s="50">
        <f>N262/L262*100</f>
        <v>100.70000000000002</v>
      </c>
      <c r="O263" s="50">
        <f t="shared" ref="O263:P263" si="311">O262/M262*100</f>
        <v>100.6</v>
      </c>
      <c r="P263" s="50">
        <f t="shared" si="311"/>
        <v>101</v>
      </c>
    </row>
    <row r="264" spans="1:436" ht="25.5" x14ac:dyDescent="0.2">
      <c r="A264" s="87" t="s">
        <v>39</v>
      </c>
      <c r="B264" s="49" t="s">
        <v>51</v>
      </c>
      <c r="C264" s="73">
        <f>C266+C272</f>
        <v>2552</v>
      </c>
      <c r="D264" s="73">
        <f t="shared" ref="D264:E264" si="312">D266+D272</f>
        <v>2460</v>
      </c>
      <c r="E264" s="73">
        <f t="shared" si="312"/>
        <v>2357</v>
      </c>
      <c r="F264" s="73">
        <f>F266+F272</f>
        <v>2318</v>
      </c>
      <c r="G264" s="73">
        <f t="shared" ref="G264:P264" si="313">G266+G272</f>
        <v>2207.42</v>
      </c>
      <c r="H264" s="73">
        <f t="shared" si="313"/>
        <v>2229.8000000000002</v>
      </c>
      <c r="I264" s="73">
        <f>H266+H272</f>
        <v>2229.8000000000002</v>
      </c>
      <c r="J264" s="73">
        <f>H266+H272</f>
        <v>2229.8000000000002</v>
      </c>
      <c r="K264" s="73">
        <f t="shared" si="313"/>
        <v>2238.7192</v>
      </c>
      <c r="L264" s="73">
        <f t="shared" si="313"/>
        <v>2247.6383999999998</v>
      </c>
      <c r="M264" s="73">
        <f t="shared" si="313"/>
        <v>2249.9127959999996</v>
      </c>
      <c r="N264" s="73">
        <f t="shared" si="313"/>
        <v>2263.3718688000004</v>
      </c>
      <c r="O264" s="73">
        <f t="shared" si="313"/>
        <v>2263.4122727759996</v>
      </c>
      <c r="P264" s="73">
        <f t="shared" si="313"/>
        <v>2286.0055874880004</v>
      </c>
    </row>
    <row r="265" spans="1:436" x14ac:dyDescent="0.2">
      <c r="A265" s="48" t="s">
        <v>10</v>
      </c>
      <c r="B265" s="49" t="s">
        <v>1</v>
      </c>
      <c r="C265" s="50">
        <v>102.5</v>
      </c>
      <c r="D265" s="50">
        <f>D264/C264*100</f>
        <v>96.3949843260188</v>
      </c>
      <c r="E265" s="50">
        <f t="shared" ref="E265" si="314">E264/D264*100</f>
        <v>95.8130081300813</v>
      </c>
      <c r="F265" s="50">
        <f>F264/E264*100</f>
        <v>98.345354263894777</v>
      </c>
      <c r="G265" s="50">
        <f>G264/F264*100</f>
        <v>95.229508196721312</v>
      </c>
      <c r="H265" s="50">
        <f>H264/G264*100</f>
        <v>101.01385327667593</v>
      </c>
      <c r="I265" s="50">
        <f>H264/G264*100</f>
        <v>101.01385327667593</v>
      </c>
      <c r="J265" s="50">
        <f>H264/G264*100</f>
        <v>101.01385327667593</v>
      </c>
      <c r="K265" s="50">
        <f>K264/H264*100</f>
        <v>100.4</v>
      </c>
      <c r="L265" s="50">
        <f>L264/H264*100</f>
        <v>100.79999999999998</v>
      </c>
      <c r="M265" s="50">
        <f>M264/K264*100</f>
        <v>100.49999999999999</v>
      </c>
      <c r="N265" s="50">
        <f>N264/L264*100</f>
        <v>100.70000000000003</v>
      </c>
      <c r="O265" s="50">
        <f t="shared" ref="O265:P265" si="315">O264/M264*100</f>
        <v>100.6</v>
      </c>
      <c r="P265" s="50">
        <f t="shared" si="315"/>
        <v>101</v>
      </c>
    </row>
    <row r="266" spans="1:436" ht="38.25" x14ac:dyDescent="0.2">
      <c r="A266" s="74" t="s">
        <v>49</v>
      </c>
      <c r="B266" s="49" t="s">
        <v>51</v>
      </c>
      <c r="C266" s="73">
        <f>SUM(C268:C271)</f>
        <v>1699</v>
      </c>
      <c r="D266" s="73">
        <f t="shared" ref="D266" si="316">SUM(D268:D271)</f>
        <v>1598</v>
      </c>
      <c r="E266" s="73">
        <f>SUM(E268:E271)</f>
        <v>1506</v>
      </c>
      <c r="F266" s="73">
        <f>SUM(F268:F271)</f>
        <v>1484</v>
      </c>
      <c r="G266" s="73">
        <f>SUM(G268:G271)</f>
        <v>1439.42</v>
      </c>
      <c r="H266" s="73">
        <f t="shared" ref="H266:P266" si="317">SUM(H268:H271)</f>
        <v>1464.8</v>
      </c>
      <c r="I266" s="73">
        <f>SUM(H268:H271)</f>
        <v>1464.8</v>
      </c>
      <c r="J266" s="73">
        <f>SUM(H268:H271)</f>
        <v>1464.8</v>
      </c>
      <c r="K266" s="73">
        <f t="shared" si="317"/>
        <v>1470.6592000000001</v>
      </c>
      <c r="L266" s="73">
        <f t="shared" si="317"/>
        <v>1476.5183999999999</v>
      </c>
      <c r="M266" s="73">
        <f t="shared" si="317"/>
        <v>1478.0124959999998</v>
      </c>
      <c r="N266" s="73">
        <f t="shared" si="317"/>
        <v>1486.8540288000004</v>
      </c>
      <c r="O266" s="73">
        <f t="shared" si="317"/>
        <v>1486.8805709759999</v>
      </c>
      <c r="P266" s="73">
        <f t="shared" si="317"/>
        <v>1501.7225690880002</v>
      </c>
    </row>
    <row r="267" spans="1:436" x14ac:dyDescent="0.2">
      <c r="A267" s="48" t="s">
        <v>10</v>
      </c>
      <c r="B267" s="49" t="s">
        <v>1</v>
      </c>
      <c r="C267" s="50">
        <v>104.2</v>
      </c>
      <c r="D267" s="50">
        <f>D266/C266*100</f>
        <v>94.055326662742786</v>
      </c>
      <c r="E267" s="50">
        <f t="shared" ref="E267" si="318">E266/D266*100</f>
        <v>94.242803504380475</v>
      </c>
      <c r="F267" s="50">
        <f>F266/E266*100</f>
        <v>98.539176626826034</v>
      </c>
      <c r="G267" s="50">
        <f>G266/F266*100</f>
        <v>96.995956873315365</v>
      </c>
      <c r="H267" s="50">
        <f>H266/G266*100</f>
        <v>101.76321018187879</v>
      </c>
      <c r="I267" s="50">
        <f>H266/G266*100</f>
        <v>101.76321018187879</v>
      </c>
      <c r="J267" s="50">
        <f>H266/G266*100</f>
        <v>101.76321018187879</v>
      </c>
      <c r="K267" s="50">
        <f>K266/H266*100</f>
        <v>100.4</v>
      </c>
      <c r="L267" s="50">
        <f>L266/H266*100</f>
        <v>100.8</v>
      </c>
      <c r="M267" s="50">
        <f>M266/K266*100</f>
        <v>100.49999999999999</v>
      </c>
      <c r="N267" s="50">
        <f>N266/L266*100</f>
        <v>100.70000000000003</v>
      </c>
      <c r="O267" s="50">
        <f t="shared" ref="O267:P267" si="319">O266/M266*100</f>
        <v>100.6</v>
      </c>
      <c r="P267" s="50">
        <f t="shared" si="319"/>
        <v>100.99999999999997</v>
      </c>
    </row>
    <row r="268" spans="1:436" x14ac:dyDescent="0.2">
      <c r="A268" s="63" t="s">
        <v>70</v>
      </c>
      <c r="B268" s="49" t="s">
        <v>51</v>
      </c>
      <c r="C268" s="83">
        <v>159</v>
      </c>
      <c r="D268" s="83">
        <v>161</v>
      </c>
      <c r="E268" s="83">
        <v>151</v>
      </c>
      <c r="F268" s="83">
        <v>152</v>
      </c>
      <c r="G268" s="83">
        <v>152</v>
      </c>
      <c r="H268" s="83">
        <v>154</v>
      </c>
      <c r="I268" s="83">
        <v>152</v>
      </c>
      <c r="J268" s="83">
        <v>152</v>
      </c>
      <c r="K268" s="83">
        <f t="shared" ref="K268:K270" si="320">H268*100.4%</f>
        <v>154.61600000000001</v>
      </c>
      <c r="L268" s="83">
        <f t="shared" ref="L268:L270" si="321">H268*100.8%</f>
        <v>155.232</v>
      </c>
      <c r="M268" s="83">
        <f t="shared" ref="M268:M270" si="322">K268*100.5%</f>
        <v>155.38908000000001</v>
      </c>
      <c r="N268" s="83">
        <f t="shared" ref="N268:N270" si="323">L268*100.7%</f>
        <v>156.31862400000003</v>
      </c>
      <c r="O268" s="83">
        <f t="shared" ref="O268:O270" si="324">M268*100.6%</f>
        <v>156.32141448000002</v>
      </c>
      <c r="P268" s="83">
        <f t="shared" ref="P268:P270" si="325">N268*101%</f>
        <v>157.88181024000002</v>
      </c>
    </row>
    <row r="269" spans="1:436" ht="25.5" x14ac:dyDescent="0.2">
      <c r="A269" s="63" t="s">
        <v>97</v>
      </c>
      <c r="B269" s="49" t="s">
        <v>51</v>
      </c>
      <c r="C269" s="83">
        <v>169</v>
      </c>
      <c r="D269" s="83">
        <v>157</v>
      </c>
      <c r="E269" s="83">
        <v>146</v>
      </c>
      <c r="F269" s="83">
        <v>153</v>
      </c>
      <c r="G269" s="83">
        <v>172.8</v>
      </c>
      <c r="H269" s="83">
        <v>232</v>
      </c>
      <c r="I269" s="83">
        <v>224</v>
      </c>
      <c r="J269" s="83">
        <v>224</v>
      </c>
      <c r="K269" s="83">
        <f t="shared" si="320"/>
        <v>232.928</v>
      </c>
      <c r="L269" s="83">
        <f t="shared" si="321"/>
        <v>233.85599999999999</v>
      </c>
      <c r="M269" s="83">
        <f t="shared" si="322"/>
        <v>234.09263999999996</v>
      </c>
      <c r="N269" s="83">
        <f t="shared" si="323"/>
        <v>235.49299200000002</v>
      </c>
      <c r="O269" s="83">
        <f t="shared" si="324"/>
        <v>235.49719583999996</v>
      </c>
      <c r="P269" s="83">
        <f t="shared" si="325"/>
        <v>237.84792192</v>
      </c>
    </row>
    <row r="270" spans="1:436" x14ac:dyDescent="0.2">
      <c r="A270" s="63" t="s">
        <v>123</v>
      </c>
      <c r="B270" s="49" t="s">
        <v>51</v>
      </c>
      <c r="C270" s="83">
        <v>188</v>
      </c>
      <c r="D270" s="83">
        <v>186</v>
      </c>
      <c r="E270" s="83">
        <v>386</v>
      </c>
      <c r="F270" s="83">
        <v>365</v>
      </c>
      <c r="G270" s="83">
        <v>340.62</v>
      </c>
      <c r="H270" s="83">
        <v>303.8</v>
      </c>
      <c r="I270" s="83">
        <v>354</v>
      </c>
      <c r="J270" s="83">
        <v>354</v>
      </c>
      <c r="K270" s="83">
        <f t="shared" si="320"/>
        <v>305.01519999999999</v>
      </c>
      <c r="L270" s="83">
        <f t="shared" si="321"/>
        <v>306.23040000000003</v>
      </c>
      <c r="M270" s="83">
        <f t="shared" si="322"/>
        <v>306.54027599999995</v>
      </c>
      <c r="N270" s="83">
        <f t="shared" si="323"/>
        <v>308.37401280000006</v>
      </c>
      <c r="O270" s="83">
        <f t="shared" si="324"/>
        <v>308.37951765599996</v>
      </c>
      <c r="P270" s="83">
        <f t="shared" si="325"/>
        <v>311.45775292800005</v>
      </c>
    </row>
    <row r="271" spans="1:436" x14ac:dyDescent="0.2">
      <c r="A271" s="74" t="s">
        <v>47</v>
      </c>
      <c r="B271" s="49" t="s">
        <v>51</v>
      </c>
      <c r="C271" s="83">
        <v>1183</v>
      </c>
      <c r="D271" s="83">
        <v>1094</v>
      </c>
      <c r="E271" s="83">
        <v>823</v>
      </c>
      <c r="F271" s="83">
        <v>814</v>
      </c>
      <c r="G271" s="83">
        <v>774</v>
      </c>
      <c r="H271" s="83">
        <v>775</v>
      </c>
      <c r="I271" s="83">
        <v>684</v>
      </c>
      <c r="J271" s="83">
        <v>685</v>
      </c>
      <c r="K271" s="83">
        <f>H271*100.4%</f>
        <v>778.1</v>
      </c>
      <c r="L271" s="83">
        <f>H271*100.8%</f>
        <v>781.2</v>
      </c>
      <c r="M271" s="83">
        <f>K271*100.5%</f>
        <v>781.99049999999988</v>
      </c>
      <c r="N271" s="83">
        <f>L271*100.7%</f>
        <v>786.66840000000013</v>
      </c>
      <c r="O271" s="83">
        <f>M271*100.6%</f>
        <v>786.68244299999992</v>
      </c>
      <c r="P271" s="83">
        <f>N271*101%</f>
        <v>794.5350840000001</v>
      </c>
    </row>
    <row r="272" spans="1:436" x14ac:dyDescent="0.2">
      <c r="A272" s="74" t="s">
        <v>48</v>
      </c>
      <c r="B272" s="49" t="s">
        <v>51</v>
      </c>
      <c r="C272" s="83">
        <f>C274+C275+C276</f>
        <v>853</v>
      </c>
      <c r="D272" s="83">
        <f t="shared" ref="D272:E272" si="326">D274+D275+D276</f>
        <v>862</v>
      </c>
      <c r="E272" s="83">
        <f t="shared" si="326"/>
        <v>851</v>
      </c>
      <c r="F272" s="83">
        <f>F274+F275+F276</f>
        <v>834</v>
      </c>
      <c r="G272" s="73">
        <f t="shared" ref="G272:P272" si="327">G274+G275+G276</f>
        <v>768</v>
      </c>
      <c r="H272" s="73">
        <f t="shared" si="327"/>
        <v>765</v>
      </c>
      <c r="I272" s="73">
        <f>H274+H275+H276</f>
        <v>765</v>
      </c>
      <c r="J272" s="73">
        <f>H274+H275+H276</f>
        <v>765</v>
      </c>
      <c r="K272" s="73">
        <f t="shared" si="327"/>
        <v>768.06000000000006</v>
      </c>
      <c r="L272" s="73">
        <f t="shared" si="327"/>
        <v>771.12</v>
      </c>
      <c r="M272" s="73">
        <f t="shared" si="327"/>
        <v>771.9002999999999</v>
      </c>
      <c r="N272" s="73">
        <f t="shared" si="327"/>
        <v>776.51784000000009</v>
      </c>
      <c r="O272" s="73">
        <f t="shared" si="327"/>
        <v>776.53170179999984</v>
      </c>
      <c r="P272" s="73">
        <f t="shared" si="327"/>
        <v>784.28301840000006</v>
      </c>
    </row>
    <row r="273" spans="1:16" x14ac:dyDescent="0.2">
      <c r="A273" s="48" t="s">
        <v>10</v>
      </c>
      <c r="B273" s="49" t="s">
        <v>1</v>
      </c>
      <c r="C273" s="50">
        <v>99.3</v>
      </c>
      <c r="D273" s="50">
        <f>D272/C272*100</f>
        <v>101.0550996483001</v>
      </c>
      <c r="E273" s="50">
        <f t="shared" ref="E273" si="328">E272/D272*100</f>
        <v>98.72389791183295</v>
      </c>
      <c r="F273" s="50">
        <f>F272/E272*100</f>
        <v>98.002350176263221</v>
      </c>
      <c r="G273" s="50">
        <f>G272/F272*100</f>
        <v>92.086330935251809</v>
      </c>
      <c r="H273" s="50">
        <f>H272/G272*100</f>
        <v>99.609375</v>
      </c>
      <c r="I273" s="50">
        <f>H272/G272*100</f>
        <v>99.609375</v>
      </c>
      <c r="J273" s="50">
        <f>H272/G272*100</f>
        <v>99.609375</v>
      </c>
      <c r="K273" s="50">
        <f>K272/H272*100</f>
        <v>100.4</v>
      </c>
      <c r="L273" s="50">
        <f>L272/H272*100</f>
        <v>100.8</v>
      </c>
      <c r="M273" s="50">
        <f>M272/K272*100</f>
        <v>100.49999999999999</v>
      </c>
      <c r="N273" s="50">
        <f>N272/L272*100</f>
        <v>100.70000000000002</v>
      </c>
      <c r="O273" s="50">
        <f t="shared" ref="O273:P273" si="329">O272/M272*100</f>
        <v>100.6</v>
      </c>
      <c r="P273" s="50">
        <f t="shared" si="329"/>
        <v>101</v>
      </c>
    </row>
    <row r="274" spans="1:16" ht="25.5" x14ac:dyDescent="0.2">
      <c r="A274" s="79" t="s">
        <v>91</v>
      </c>
      <c r="B274" s="49" t="s">
        <v>51</v>
      </c>
      <c r="C274" s="73">
        <v>99</v>
      </c>
      <c r="D274" s="73">
        <v>96</v>
      </c>
      <c r="E274" s="73">
        <v>85</v>
      </c>
      <c r="F274" s="73">
        <v>80</v>
      </c>
      <c r="G274" s="73">
        <v>89</v>
      </c>
      <c r="H274" s="73">
        <v>90</v>
      </c>
      <c r="I274" s="73">
        <v>84</v>
      </c>
      <c r="J274" s="73">
        <v>84</v>
      </c>
      <c r="K274" s="73">
        <f t="shared" ref="K274:K276" si="330">H274*100.4%</f>
        <v>90.36</v>
      </c>
      <c r="L274" s="73">
        <f t="shared" ref="L274:L276" si="331">H274*100.8%</f>
        <v>90.72</v>
      </c>
      <c r="M274" s="73">
        <f t="shared" ref="M274:M276" si="332">K274*100.5%</f>
        <v>90.811799999999991</v>
      </c>
      <c r="N274" s="73">
        <f t="shared" ref="N274:N276" si="333">L274*100.7%</f>
        <v>91.355040000000002</v>
      </c>
      <c r="O274" s="73">
        <f t="shared" ref="O274:O276" si="334">M274*100.6%</f>
        <v>91.356670799999989</v>
      </c>
      <c r="P274" s="73">
        <f t="shared" ref="P274:P276" si="335">N274*101%</f>
        <v>92.268590400000008</v>
      </c>
    </row>
    <row r="275" spans="1:16" x14ac:dyDescent="0.2">
      <c r="A275" s="79" t="s">
        <v>130</v>
      </c>
      <c r="B275" s="49" t="s">
        <v>51</v>
      </c>
      <c r="C275" s="73">
        <v>55</v>
      </c>
      <c r="D275" s="73">
        <v>39</v>
      </c>
      <c r="E275" s="73">
        <v>23</v>
      </c>
      <c r="F275" s="73">
        <v>21</v>
      </c>
      <c r="G275" s="73">
        <v>22</v>
      </c>
      <c r="H275" s="73">
        <v>25</v>
      </c>
      <c r="I275" s="73">
        <v>30</v>
      </c>
      <c r="J275" s="73">
        <v>30</v>
      </c>
      <c r="K275" s="73">
        <f t="shared" si="330"/>
        <v>25.1</v>
      </c>
      <c r="L275" s="73">
        <f t="shared" si="331"/>
        <v>25.2</v>
      </c>
      <c r="M275" s="73">
        <f t="shared" si="332"/>
        <v>25.2255</v>
      </c>
      <c r="N275" s="73">
        <f t="shared" si="333"/>
        <v>25.376400000000004</v>
      </c>
      <c r="O275" s="73">
        <f t="shared" si="334"/>
        <v>25.376853000000001</v>
      </c>
      <c r="P275" s="73">
        <f t="shared" si="335"/>
        <v>25.630164000000004</v>
      </c>
    </row>
    <row r="276" spans="1:16" x14ac:dyDescent="0.2">
      <c r="A276" s="74" t="s">
        <v>47</v>
      </c>
      <c r="B276" s="49" t="s">
        <v>51</v>
      </c>
      <c r="C276" s="73">
        <v>699</v>
      </c>
      <c r="D276" s="73">
        <v>727</v>
      </c>
      <c r="E276" s="73">
        <v>743</v>
      </c>
      <c r="F276" s="73">
        <v>733</v>
      </c>
      <c r="G276" s="73">
        <v>657</v>
      </c>
      <c r="H276" s="73">
        <v>650</v>
      </c>
      <c r="I276" s="73">
        <v>721</v>
      </c>
      <c r="J276" s="73">
        <v>721</v>
      </c>
      <c r="K276" s="73">
        <f t="shared" si="330"/>
        <v>652.6</v>
      </c>
      <c r="L276" s="73">
        <f t="shared" si="331"/>
        <v>655.20000000000005</v>
      </c>
      <c r="M276" s="73">
        <f t="shared" si="332"/>
        <v>655.86299999999994</v>
      </c>
      <c r="N276" s="73">
        <f t="shared" si="333"/>
        <v>659.78640000000007</v>
      </c>
      <c r="O276" s="73">
        <f t="shared" si="334"/>
        <v>659.79817799999989</v>
      </c>
      <c r="P276" s="73">
        <f t="shared" si="335"/>
        <v>666.38426400000003</v>
      </c>
    </row>
    <row r="277" spans="1:16" ht="38.25" x14ac:dyDescent="0.2">
      <c r="A277" s="82" t="s">
        <v>170</v>
      </c>
      <c r="B277" s="92" t="s">
        <v>51</v>
      </c>
      <c r="C277" s="73">
        <f>C279+C281</f>
        <v>740</v>
      </c>
      <c r="D277" s="73">
        <f t="shared" ref="D277:E277" si="336">D279+D281</f>
        <v>733</v>
      </c>
      <c r="E277" s="73">
        <f t="shared" si="336"/>
        <v>741</v>
      </c>
      <c r="F277" s="73">
        <f>F279+F281</f>
        <v>699</v>
      </c>
      <c r="G277" s="73">
        <f t="shared" ref="G277:P277" si="337">G279+G281</f>
        <v>666.27</v>
      </c>
      <c r="H277" s="73">
        <f t="shared" si="337"/>
        <v>659</v>
      </c>
      <c r="I277" s="73">
        <f>H279+H281</f>
        <v>659</v>
      </c>
      <c r="J277" s="73">
        <f>H279+H281</f>
        <v>659</v>
      </c>
      <c r="K277" s="73">
        <f t="shared" si="337"/>
        <v>661.63599999999997</v>
      </c>
      <c r="L277" s="73">
        <f t="shared" si="337"/>
        <v>664.27200000000005</v>
      </c>
      <c r="M277" s="73">
        <f t="shared" si="337"/>
        <v>664.94417999999996</v>
      </c>
      <c r="N277" s="73">
        <f t="shared" si="337"/>
        <v>668.92190400000015</v>
      </c>
      <c r="O277" s="73">
        <f t="shared" si="337"/>
        <v>668.93384507999997</v>
      </c>
      <c r="P277" s="73">
        <f t="shared" si="337"/>
        <v>675.61112304000017</v>
      </c>
    </row>
    <row r="278" spans="1:16" x14ac:dyDescent="0.2">
      <c r="A278" s="48" t="s">
        <v>10</v>
      </c>
      <c r="B278" s="92" t="s">
        <v>1</v>
      </c>
      <c r="C278" s="50">
        <v>98.3</v>
      </c>
      <c r="D278" s="50">
        <f>D277/C277*100</f>
        <v>99.054054054054049</v>
      </c>
      <c r="E278" s="50">
        <f t="shared" ref="E278" si="338">E277/D277*100</f>
        <v>101.09140518417463</v>
      </c>
      <c r="F278" s="50">
        <f>F277/E277*100</f>
        <v>94.331983805668017</v>
      </c>
      <c r="G278" s="50">
        <f>G277/F277*100</f>
        <v>95.317596566523605</v>
      </c>
      <c r="H278" s="50">
        <f>H277/G277*100</f>
        <v>98.908850766205887</v>
      </c>
      <c r="I278" s="50">
        <f>H277/G277*100</f>
        <v>98.908850766205887</v>
      </c>
      <c r="J278" s="50">
        <f>H277/G277*100</f>
        <v>98.908850766205887</v>
      </c>
      <c r="K278" s="50">
        <f>K277/H277*100</f>
        <v>100.4</v>
      </c>
      <c r="L278" s="50">
        <f>L277/H277*100</f>
        <v>100.8</v>
      </c>
      <c r="M278" s="50">
        <f>M277/K277*100</f>
        <v>100.49999999999999</v>
      </c>
      <c r="N278" s="50">
        <f>N277/L277*100</f>
        <v>100.70000000000002</v>
      </c>
      <c r="O278" s="50">
        <f t="shared" ref="O278:P278" si="339">O277/M277*100</f>
        <v>100.6</v>
      </c>
      <c r="P278" s="50">
        <f t="shared" si="339"/>
        <v>101</v>
      </c>
    </row>
    <row r="279" spans="1:16" ht="38.25" x14ac:dyDescent="0.2">
      <c r="A279" s="74" t="s">
        <v>49</v>
      </c>
      <c r="B279" s="92" t="s">
        <v>51</v>
      </c>
      <c r="C279" s="73">
        <v>297</v>
      </c>
      <c r="D279" s="73">
        <v>289</v>
      </c>
      <c r="E279" s="73">
        <v>263</v>
      </c>
      <c r="F279" s="73">
        <v>232</v>
      </c>
      <c r="G279" s="73">
        <v>198.27</v>
      </c>
      <c r="H279" s="73">
        <v>199</v>
      </c>
      <c r="I279" s="73">
        <v>208</v>
      </c>
      <c r="J279" s="73">
        <v>209</v>
      </c>
      <c r="K279" s="73">
        <f>H279*100.4%</f>
        <v>199.79599999999999</v>
      </c>
      <c r="L279" s="73">
        <f>H279*100.8%</f>
        <v>200.59200000000001</v>
      </c>
      <c r="M279" s="73">
        <f>K279*100.5%</f>
        <v>200.79497999999998</v>
      </c>
      <c r="N279" s="73">
        <f>L279*100.7%</f>
        <v>201.99614400000004</v>
      </c>
      <c r="O279" s="73">
        <f>M279*100.6%</f>
        <v>201.99974988</v>
      </c>
      <c r="P279" s="73">
        <f>N279*101%</f>
        <v>204.01610544000005</v>
      </c>
    </row>
    <row r="280" spans="1:16" x14ac:dyDescent="0.2">
      <c r="A280" s="48" t="s">
        <v>10</v>
      </c>
      <c r="B280" s="92" t="s">
        <v>1</v>
      </c>
      <c r="C280" s="50">
        <v>96.7</v>
      </c>
      <c r="D280" s="50">
        <f>D279/C279*100</f>
        <v>97.306397306397301</v>
      </c>
      <c r="E280" s="50">
        <f t="shared" ref="E280" si="340">E279/D279*100</f>
        <v>91.003460207612449</v>
      </c>
      <c r="F280" s="50">
        <f>F279/E279*100</f>
        <v>88.212927756653997</v>
      </c>
      <c r="G280" s="50">
        <f>G279/F279*100</f>
        <v>85.46120689655173</v>
      </c>
      <c r="H280" s="50">
        <f>H279/G279*100</f>
        <v>100.36818479850709</v>
      </c>
      <c r="I280" s="50">
        <f>H279/G279*100</f>
        <v>100.36818479850709</v>
      </c>
      <c r="J280" s="50">
        <f>H279/G279*100</f>
        <v>100.36818479850709</v>
      </c>
      <c r="K280" s="50">
        <f>K279/H279*100</f>
        <v>100.4</v>
      </c>
      <c r="L280" s="50">
        <f>L279/H279*100</f>
        <v>100.8</v>
      </c>
      <c r="M280" s="50">
        <f>M279/K279*100</f>
        <v>100.49999999999999</v>
      </c>
      <c r="N280" s="50">
        <f>N279/L279*100</f>
        <v>100.70000000000002</v>
      </c>
      <c r="O280" s="50">
        <f t="shared" ref="O280:P280" si="341">O279/M279*100</f>
        <v>100.6</v>
      </c>
      <c r="P280" s="50">
        <f t="shared" si="341"/>
        <v>101</v>
      </c>
    </row>
    <row r="281" spans="1:16" x14ac:dyDescent="0.2">
      <c r="A281" s="74" t="s">
        <v>48</v>
      </c>
      <c r="B281" s="49" t="s">
        <v>51</v>
      </c>
      <c r="C281" s="83">
        <f>SUM(C283:C284)</f>
        <v>443</v>
      </c>
      <c r="D281" s="83">
        <f>SUM(D283:D284)</f>
        <v>444</v>
      </c>
      <c r="E281" s="73">
        <f>SUM(E283:E284)</f>
        <v>478</v>
      </c>
      <c r="F281" s="73">
        <f>SUM(F283:F284)</f>
        <v>467</v>
      </c>
      <c r="G281" s="73">
        <f t="shared" ref="G281:P281" si="342">SUM(G283:G284)</f>
        <v>468</v>
      </c>
      <c r="H281" s="73">
        <f t="shared" si="342"/>
        <v>460</v>
      </c>
      <c r="I281" s="73">
        <f>SUM(H283:H284)</f>
        <v>460</v>
      </c>
      <c r="J281" s="73">
        <f>SUM(H283:H284)</f>
        <v>460</v>
      </c>
      <c r="K281" s="73">
        <f t="shared" si="342"/>
        <v>461.84</v>
      </c>
      <c r="L281" s="73">
        <f t="shared" si="342"/>
        <v>463.68</v>
      </c>
      <c r="M281" s="73">
        <f t="shared" si="342"/>
        <v>464.14919999999995</v>
      </c>
      <c r="N281" s="73">
        <f t="shared" si="342"/>
        <v>466.92576000000008</v>
      </c>
      <c r="O281" s="73">
        <f t="shared" si="342"/>
        <v>466.93409519999994</v>
      </c>
      <c r="P281" s="73">
        <f t="shared" si="342"/>
        <v>471.59501760000006</v>
      </c>
    </row>
    <row r="282" spans="1:16" x14ac:dyDescent="0.2">
      <c r="A282" s="48" t="s">
        <v>10</v>
      </c>
      <c r="B282" s="49" t="s">
        <v>1</v>
      </c>
      <c r="C282" s="50">
        <v>99.3</v>
      </c>
      <c r="D282" s="50">
        <f>D281/C281*100</f>
        <v>100.22573363431151</v>
      </c>
      <c r="E282" s="50">
        <f t="shared" ref="E282" si="343">E281/D281*100</f>
        <v>107.65765765765767</v>
      </c>
      <c r="F282" s="50">
        <f>F281/E281*100</f>
        <v>97.69874476987448</v>
      </c>
      <c r="G282" s="50">
        <f>G281/F281*100</f>
        <v>100.21413276231263</v>
      </c>
      <c r="H282" s="50">
        <f>H281/G281*100</f>
        <v>98.290598290598282</v>
      </c>
      <c r="I282" s="50">
        <f>H281/G281*100</f>
        <v>98.290598290598282</v>
      </c>
      <c r="J282" s="50">
        <f>H281/G281*100</f>
        <v>98.290598290598282</v>
      </c>
      <c r="K282" s="50">
        <f>K281/H281*100</f>
        <v>100.4</v>
      </c>
      <c r="L282" s="50">
        <f>L281/H281*100</f>
        <v>100.8</v>
      </c>
      <c r="M282" s="50">
        <f>M281/K281*100</f>
        <v>100.49999999999999</v>
      </c>
      <c r="N282" s="50">
        <f>N281/L281*100</f>
        <v>100.70000000000002</v>
      </c>
      <c r="O282" s="50">
        <f t="shared" ref="O282:P282" si="344">O281/M281*100</f>
        <v>100.6</v>
      </c>
      <c r="P282" s="50">
        <f t="shared" si="344"/>
        <v>101</v>
      </c>
    </row>
    <row r="283" spans="1:16" x14ac:dyDescent="0.2">
      <c r="A283" s="79" t="s">
        <v>147</v>
      </c>
      <c r="B283" s="49" t="s">
        <v>51</v>
      </c>
      <c r="C283" s="50"/>
      <c r="D283" s="50"/>
      <c r="E283" s="73">
        <v>18</v>
      </c>
      <c r="F283" s="73">
        <v>19</v>
      </c>
      <c r="G283" s="73">
        <v>20</v>
      </c>
      <c r="H283" s="73">
        <v>20</v>
      </c>
      <c r="I283" s="73">
        <v>21</v>
      </c>
      <c r="J283" s="73">
        <v>21</v>
      </c>
      <c r="K283" s="73">
        <f t="shared" ref="K283:K284" si="345">H283*100.4%</f>
        <v>20.079999999999998</v>
      </c>
      <c r="L283" s="73">
        <f t="shared" ref="L283:L284" si="346">H283*100.8%</f>
        <v>20.16</v>
      </c>
      <c r="M283" s="73">
        <f t="shared" ref="M283:M284" si="347">K283*100.5%</f>
        <v>20.180399999999995</v>
      </c>
      <c r="N283" s="73">
        <f t="shared" ref="N283:N284" si="348">L283*100.7%</f>
        <v>20.301120000000001</v>
      </c>
      <c r="O283" s="73">
        <f t="shared" ref="O283:O284" si="349">M283*100.6%</f>
        <v>20.301482399999994</v>
      </c>
      <c r="P283" s="73">
        <f t="shared" ref="P283:P284" si="350">N283*101%</f>
        <v>20.5041312</v>
      </c>
    </row>
    <row r="284" spans="1:16" x14ac:dyDescent="0.2">
      <c r="A284" s="48" t="s">
        <v>47</v>
      </c>
      <c r="B284" s="49" t="s">
        <v>51</v>
      </c>
      <c r="C284" s="73">
        <v>443</v>
      </c>
      <c r="D284" s="73">
        <v>444</v>
      </c>
      <c r="E284" s="73">
        <v>460</v>
      </c>
      <c r="F284" s="73">
        <v>448</v>
      </c>
      <c r="G284" s="73">
        <v>448</v>
      </c>
      <c r="H284" s="73">
        <v>440</v>
      </c>
      <c r="I284" s="73">
        <v>459</v>
      </c>
      <c r="J284" s="73">
        <v>459</v>
      </c>
      <c r="K284" s="73">
        <f t="shared" si="345"/>
        <v>441.76</v>
      </c>
      <c r="L284" s="73">
        <f t="shared" si="346"/>
        <v>443.52</v>
      </c>
      <c r="M284" s="73">
        <f t="shared" si="347"/>
        <v>443.96879999999993</v>
      </c>
      <c r="N284" s="73">
        <f t="shared" si="348"/>
        <v>446.62464000000006</v>
      </c>
      <c r="O284" s="73">
        <f t="shared" si="349"/>
        <v>446.63261279999995</v>
      </c>
      <c r="P284" s="73">
        <f t="shared" si="350"/>
        <v>451.09088640000004</v>
      </c>
    </row>
    <row r="285" spans="1:16" ht="25.5" x14ac:dyDescent="0.2">
      <c r="A285" s="87" t="s">
        <v>174</v>
      </c>
      <c r="B285" s="49" t="s">
        <v>51</v>
      </c>
      <c r="C285" s="73">
        <f t="shared" ref="C285:E285" si="351">C287+C293</f>
        <v>1208</v>
      </c>
      <c r="D285" s="73">
        <f t="shared" si="351"/>
        <v>1166</v>
      </c>
      <c r="E285" s="73">
        <f t="shared" si="351"/>
        <v>1167</v>
      </c>
      <c r="F285" s="73">
        <f>F287+F293</f>
        <v>1201</v>
      </c>
      <c r="G285" s="73">
        <f t="shared" ref="G285:P285" si="352">G287+G293</f>
        <v>1174.1099999999999</v>
      </c>
      <c r="H285" s="73">
        <f t="shared" si="352"/>
        <v>1176.5</v>
      </c>
      <c r="I285" s="73">
        <f>H287+H293</f>
        <v>1176.5</v>
      </c>
      <c r="J285" s="73">
        <f>H287+H293</f>
        <v>1176.5</v>
      </c>
      <c r="K285" s="73">
        <f t="shared" si="352"/>
        <v>1181.2060000000001</v>
      </c>
      <c r="L285" s="73">
        <f t="shared" si="352"/>
        <v>1185.912</v>
      </c>
      <c r="M285" s="73">
        <f t="shared" si="352"/>
        <v>1187.11203</v>
      </c>
      <c r="N285" s="73">
        <f t="shared" si="352"/>
        <v>1194.2133840000001</v>
      </c>
      <c r="O285" s="73">
        <f t="shared" si="352"/>
        <v>1194.2347021799999</v>
      </c>
      <c r="P285" s="73">
        <f t="shared" si="352"/>
        <v>1206.1555178400001</v>
      </c>
    </row>
    <row r="286" spans="1:16" x14ac:dyDescent="0.2">
      <c r="A286" s="48" t="s">
        <v>10</v>
      </c>
      <c r="B286" s="49" t="s">
        <v>1</v>
      </c>
      <c r="C286" s="50">
        <v>103.2</v>
      </c>
      <c r="D286" s="50">
        <f>D285/C285*100</f>
        <v>96.523178807947019</v>
      </c>
      <c r="E286" s="50">
        <f t="shared" ref="E286" si="353">E285/D285*100</f>
        <v>100.08576329331046</v>
      </c>
      <c r="F286" s="50">
        <f>F285/E285*100</f>
        <v>102.91345329905741</v>
      </c>
      <c r="G286" s="50">
        <f>G285/F285*100</f>
        <v>97.761032472939206</v>
      </c>
      <c r="H286" s="50">
        <f>H285/G285*100</f>
        <v>100.2035584400099</v>
      </c>
      <c r="I286" s="50">
        <f>H285/G285*100</f>
        <v>100.2035584400099</v>
      </c>
      <c r="J286" s="50">
        <f>H285/G285*100</f>
        <v>100.2035584400099</v>
      </c>
      <c r="K286" s="50">
        <f>K285/H285*100</f>
        <v>100.4</v>
      </c>
      <c r="L286" s="50">
        <f>L285/H285*100</f>
        <v>100.8</v>
      </c>
      <c r="M286" s="50">
        <f>M285/K285*100</f>
        <v>100.49999999999999</v>
      </c>
      <c r="N286" s="50">
        <f>N285/L285*100</f>
        <v>100.70000000000002</v>
      </c>
      <c r="O286" s="50">
        <f t="shared" ref="O286:P286" si="354">O285/M285*100</f>
        <v>100.6</v>
      </c>
      <c r="P286" s="50">
        <f t="shared" si="354"/>
        <v>101</v>
      </c>
    </row>
    <row r="287" spans="1:16" ht="38.25" x14ac:dyDescent="0.2">
      <c r="A287" s="74" t="s">
        <v>49</v>
      </c>
      <c r="B287" s="49" t="s">
        <v>51</v>
      </c>
      <c r="C287" s="73">
        <f t="shared" ref="C287:D287" si="355">SUM(C289:C292)</f>
        <v>942</v>
      </c>
      <c r="D287" s="73">
        <f t="shared" si="355"/>
        <v>916</v>
      </c>
      <c r="E287" s="73">
        <f>SUM(E289:E292)</f>
        <v>900</v>
      </c>
      <c r="F287" s="73">
        <f>SUM(F289:F292)</f>
        <v>907</v>
      </c>
      <c r="G287" s="73">
        <f t="shared" ref="G287:P287" si="356">SUM(G289:G292)</f>
        <v>888.1099999999999</v>
      </c>
      <c r="H287" s="73">
        <f t="shared" si="356"/>
        <v>896.5</v>
      </c>
      <c r="I287" s="73">
        <f>SUM(H289:H292)</f>
        <v>896.5</v>
      </c>
      <c r="J287" s="73">
        <f>SUM(H289:H292)</f>
        <v>896.5</v>
      </c>
      <c r="K287" s="73">
        <f t="shared" si="356"/>
        <v>900.08600000000001</v>
      </c>
      <c r="L287" s="73">
        <f t="shared" si="356"/>
        <v>903.67200000000003</v>
      </c>
      <c r="M287" s="73">
        <f t="shared" si="356"/>
        <v>904.58642999999995</v>
      </c>
      <c r="N287" s="73">
        <f t="shared" si="356"/>
        <v>909.997704</v>
      </c>
      <c r="O287" s="73">
        <f t="shared" si="356"/>
        <v>910.01394857999992</v>
      </c>
      <c r="P287" s="73">
        <f t="shared" si="356"/>
        <v>919.09768104000011</v>
      </c>
    </row>
    <row r="288" spans="1:16" x14ac:dyDescent="0.2">
      <c r="A288" s="48" t="s">
        <v>10</v>
      </c>
      <c r="B288" s="49" t="s">
        <v>1</v>
      </c>
      <c r="C288" s="50">
        <v>104.4</v>
      </c>
      <c r="D288" s="50">
        <f>D287/C287*100</f>
        <v>97.239915074309977</v>
      </c>
      <c r="E288" s="50">
        <f t="shared" ref="E288" si="357">E287/D287*100</f>
        <v>98.253275109170303</v>
      </c>
      <c r="F288" s="50">
        <f>F287/E287*100</f>
        <v>100.77777777777779</v>
      </c>
      <c r="G288" s="50">
        <f>G287/F287*100</f>
        <v>97.917309812568902</v>
      </c>
      <c r="H288" s="50">
        <f>H287/G287*100</f>
        <v>100.94470279582485</v>
      </c>
      <c r="I288" s="50">
        <f>H287/G287*100</f>
        <v>100.94470279582485</v>
      </c>
      <c r="J288" s="50">
        <f>H287/G287*100</f>
        <v>100.94470279582485</v>
      </c>
      <c r="K288" s="50">
        <f>K287/H287*100</f>
        <v>100.4</v>
      </c>
      <c r="L288" s="50">
        <f>L287/H287*100</f>
        <v>100.8</v>
      </c>
      <c r="M288" s="50">
        <f>M287/K287*100</f>
        <v>100.49999999999999</v>
      </c>
      <c r="N288" s="50">
        <f>N287/L287*100</f>
        <v>100.69999999999999</v>
      </c>
      <c r="O288" s="50">
        <f t="shared" ref="O288:P288" si="358">O287/M287*100</f>
        <v>100.6</v>
      </c>
      <c r="P288" s="50">
        <f t="shared" si="358"/>
        <v>101.00000000000003</v>
      </c>
    </row>
    <row r="289" spans="1:436" ht="25.5" x14ac:dyDescent="0.2">
      <c r="A289" s="79" t="s">
        <v>94</v>
      </c>
      <c r="B289" s="49" t="s">
        <v>51</v>
      </c>
      <c r="C289" s="73">
        <v>55</v>
      </c>
      <c r="D289" s="73">
        <v>54</v>
      </c>
      <c r="E289" s="73">
        <v>54</v>
      </c>
      <c r="F289" s="73">
        <v>54</v>
      </c>
      <c r="G289" s="73">
        <v>54</v>
      </c>
      <c r="H289" s="73">
        <v>54</v>
      </c>
      <c r="I289" s="73">
        <v>55</v>
      </c>
      <c r="J289" s="73">
        <v>55</v>
      </c>
      <c r="K289" s="73">
        <f t="shared" ref="K289:K292" si="359">H289*100.4%</f>
        <v>54.216000000000001</v>
      </c>
      <c r="L289" s="73">
        <f t="shared" ref="L289:L292" si="360">H289*100.8%</f>
        <v>54.432000000000002</v>
      </c>
      <c r="M289" s="73">
        <f t="shared" ref="M289:M292" si="361">K289*100.5%</f>
        <v>54.487079999999999</v>
      </c>
      <c r="N289" s="73">
        <f t="shared" ref="N289:N292" si="362">L289*100.7%</f>
        <v>54.813024000000006</v>
      </c>
      <c r="O289" s="73">
        <f t="shared" ref="O289:O292" si="363">M289*100.6%</f>
        <v>54.814002479999999</v>
      </c>
      <c r="P289" s="73">
        <f t="shared" ref="P289:P292" si="364">N289*101%</f>
        <v>55.361154240000005</v>
      </c>
    </row>
    <row r="290" spans="1:436" ht="38.25" x14ac:dyDescent="0.2">
      <c r="A290" s="79" t="s">
        <v>113</v>
      </c>
      <c r="B290" s="49" t="s">
        <v>51</v>
      </c>
      <c r="C290" s="73">
        <v>17</v>
      </c>
      <c r="D290" s="73">
        <v>17</v>
      </c>
      <c r="E290" s="73">
        <v>30</v>
      </c>
      <c r="F290" s="73">
        <v>75</v>
      </c>
      <c r="G290" s="73">
        <v>70.3</v>
      </c>
      <c r="H290" s="73">
        <v>76.5</v>
      </c>
      <c r="I290" s="73">
        <v>76.5</v>
      </c>
      <c r="J290" s="73">
        <v>76.5</v>
      </c>
      <c r="K290" s="73">
        <f t="shared" si="359"/>
        <v>76.805999999999997</v>
      </c>
      <c r="L290" s="73">
        <f t="shared" si="360"/>
        <v>77.111999999999995</v>
      </c>
      <c r="M290" s="73">
        <f t="shared" si="361"/>
        <v>77.190029999999993</v>
      </c>
      <c r="N290" s="73">
        <f t="shared" si="362"/>
        <v>77.651784000000006</v>
      </c>
      <c r="O290" s="73">
        <f t="shared" si="363"/>
        <v>77.653170179999989</v>
      </c>
      <c r="P290" s="73">
        <f t="shared" si="364"/>
        <v>78.428301840000003</v>
      </c>
    </row>
    <row r="291" spans="1:436" x14ac:dyDescent="0.2">
      <c r="A291" s="79" t="s">
        <v>124</v>
      </c>
      <c r="B291" s="49" t="s">
        <v>51</v>
      </c>
      <c r="C291" s="73">
        <v>55</v>
      </c>
      <c r="D291" s="73">
        <v>55</v>
      </c>
      <c r="E291" s="73">
        <v>56</v>
      </c>
      <c r="F291" s="73">
        <v>48</v>
      </c>
      <c r="G291" s="73">
        <v>46</v>
      </c>
      <c r="H291" s="73">
        <v>46</v>
      </c>
      <c r="I291" s="73">
        <v>46</v>
      </c>
      <c r="J291" s="73">
        <v>46</v>
      </c>
      <c r="K291" s="73">
        <f t="shared" si="359"/>
        <v>46.183999999999997</v>
      </c>
      <c r="L291" s="73">
        <f t="shared" si="360"/>
        <v>46.368000000000002</v>
      </c>
      <c r="M291" s="73">
        <f t="shared" si="361"/>
        <v>46.414919999999995</v>
      </c>
      <c r="N291" s="73">
        <f t="shared" si="362"/>
        <v>46.69257600000001</v>
      </c>
      <c r="O291" s="73">
        <f t="shared" si="363"/>
        <v>46.693409519999996</v>
      </c>
      <c r="P291" s="73">
        <f t="shared" si="364"/>
        <v>47.159501760000012</v>
      </c>
    </row>
    <row r="292" spans="1:436" x14ac:dyDescent="0.2">
      <c r="A292" s="74" t="s">
        <v>47</v>
      </c>
      <c r="B292" s="49" t="s">
        <v>51</v>
      </c>
      <c r="C292" s="73">
        <v>815</v>
      </c>
      <c r="D292" s="73">
        <v>790</v>
      </c>
      <c r="E292" s="73">
        <v>760</v>
      </c>
      <c r="F292" s="73">
        <v>730</v>
      </c>
      <c r="G292" s="73">
        <v>717.81</v>
      </c>
      <c r="H292" s="73">
        <v>720</v>
      </c>
      <c r="I292" s="73">
        <v>720</v>
      </c>
      <c r="J292" s="73">
        <v>721</v>
      </c>
      <c r="K292" s="73">
        <f t="shared" si="359"/>
        <v>722.88</v>
      </c>
      <c r="L292" s="73">
        <f t="shared" si="360"/>
        <v>725.76</v>
      </c>
      <c r="M292" s="73">
        <f t="shared" si="361"/>
        <v>726.49439999999993</v>
      </c>
      <c r="N292" s="73">
        <f t="shared" si="362"/>
        <v>730.84032000000002</v>
      </c>
      <c r="O292" s="73">
        <f t="shared" si="363"/>
        <v>730.85336639999991</v>
      </c>
      <c r="P292" s="73">
        <f t="shared" si="364"/>
        <v>738.14872320000006</v>
      </c>
    </row>
    <row r="293" spans="1:436" x14ac:dyDescent="0.2">
      <c r="A293" s="74" t="s">
        <v>48</v>
      </c>
      <c r="B293" s="49" t="s">
        <v>51</v>
      </c>
      <c r="C293" s="73">
        <v>266</v>
      </c>
      <c r="D293" s="73">
        <v>250</v>
      </c>
      <c r="E293" s="73">
        <v>267</v>
      </c>
      <c r="F293" s="73">
        <v>294</v>
      </c>
      <c r="G293" s="73">
        <v>286</v>
      </c>
      <c r="H293" s="73">
        <v>280</v>
      </c>
      <c r="I293" s="73">
        <v>170</v>
      </c>
      <c r="J293" s="73">
        <v>171</v>
      </c>
      <c r="K293" s="73">
        <f>H293*100.4%</f>
        <v>281.12</v>
      </c>
      <c r="L293" s="73">
        <f>H293*100.8%</f>
        <v>282.24</v>
      </c>
      <c r="M293" s="73">
        <f>K293*100.5%</f>
        <v>282.5256</v>
      </c>
      <c r="N293" s="73">
        <f>L293*100.7%</f>
        <v>284.21568000000002</v>
      </c>
      <c r="O293" s="73">
        <f>M293*100.6%</f>
        <v>284.22075360000002</v>
      </c>
      <c r="P293" s="73">
        <f>N293*101%</f>
        <v>287.05783680000002</v>
      </c>
    </row>
    <row r="294" spans="1:436" x14ac:dyDescent="0.2">
      <c r="A294" s="48" t="s">
        <v>10</v>
      </c>
      <c r="B294" s="49" t="s">
        <v>1</v>
      </c>
      <c r="C294" s="50">
        <v>98.9</v>
      </c>
      <c r="D294" s="50">
        <f>D293/C293*100</f>
        <v>93.984962406015043</v>
      </c>
      <c r="E294" s="50">
        <f t="shared" ref="E294" si="365">E293/D293*100</f>
        <v>106.80000000000001</v>
      </c>
      <c r="F294" s="50">
        <f>F293/E293*100</f>
        <v>110.11235955056181</v>
      </c>
      <c r="G294" s="50">
        <f>G293/F293*100</f>
        <v>97.278911564625844</v>
      </c>
      <c r="H294" s="50">
        <f>H293/G293*100</f>
        <v>97.902097902097907</v>
      </c>
      <c r="I294" s="50">
        <f>H293/G293*100</f>
        <v>97.902097902097907</v>
      </c>
      <c r="J294" s="50">
        <f>H293/G293*100</f>
        <v>97.902097902097907</v>
      </c>
      <c r="K294" s="50">
        <f>K293/H293*100</f>
        <v>100.4</v>
      </c>
      <c r="L294" s="50">
        <f>L293/H293*100</f>
        <v>100.8</v>
      </c>
      <c r="M294" s="50">
        <f>M293/K293*100</f>
        <v>100.49999999999999</v>
      </c>
      <c r="N294" s="50">
        <f>N293/L293*100</f>
        <v>100.70000000000002</v>
      </c>
      <c r="O294" s="50">
        <f t="shared" ref="O294:P294" si="366">O293/M293*100</f>
        <v>100.6</v>
      </c>
      <c r="P294" s="50">
        <f t="shared" si="366"/>
        <v>101</v>
      </c>
    </row>
    <row r="295" spans="1:436" ht="25.5" x14ac:dyDescent="0.2">
      <c r="A295" s="87" t="s">
        <v>50</v>
      </c>
      <c r="B295" s="49" t="s">
        <v>51</v>
      </c>
      <c r="C295" s="93">
        <f t="shared" ref="C295:P295" si="367">C297+C301</f>
        <v>1256</v>
      </c>
      <c r="D295" s="93">
        <f t="shared" si="367"/>
        <v>1040</v>
      </c>
      <c r="E295" s="93">
        <f t="shared" si="367"/>
        <v>850</v>
      </c>
      <c r="F295" s="93">
        <f t="shared" si="367"/>
        <v>834.4</v>
      </c>
      <c r="G295" s="93">
        <f t="shared" si="367"/>
        <v>796.8</v>
      </c>
      <c r="H295" s="93">
        <f t="shared" si="367"/>
        <v>791.18</v>
      </c>
      <c r="I295" s="93">
        <f>H297+H301</f>
        <v>791.18</v>
      </c>
      <c r="J295" s="93">
        <f>H297+H301</f>
        <v>791.18</v>
      </c>
      <c r="K295" s="93">
        <f t="shared" si="367"/>
        <v>794.34472000000005</v>
      </c>
      <c r="L295" s="93">
        <f t="shared" si="367"/>
        <v>797.50943999999993</v>
      </c>
      <c r="M295" s="93">
        <f t="shared" si="367"/>
        <v>798.31644359999996</v>
      </c>
      <c r="N295" s="93">
        <f t="shared" si="367"/>
        <v>803.09200608000003</v>
      </c>
      <c r="O295" s="93">
        <f t="shared" si="367"/>
        <v>803.10634226159993</v>
      </c>
      <c r="P295" s="93">
        <f t="shared" si="367"/>
        <v>811.12292614080013</v>
      </c>
    </row>
    <row r="296" spans="1:436" s="2" customFormat="1" x14ac:dyDescent="0.2">
      <c r="A296" s="48" t="s">
        <v>10</v>
      </c>
      <c r="B296" s="49" t="s">
        <v>1</v>
      </c>
      <c r="C296" s="50">
        <v>103.7</v>
      </c>
      <c r="D296" s="50">
        <f>D295/C295*100</f>
        <v>82.802547770700642</v>
      </c>
      <c r="E296" s="50">
        <f t="shared" ref="E296" si="368">E295/D295*100</f>
        <v>81.730769230769226</v>
      </c>
      <c r="F296" s="50">
        <f>F295/E295*100</f>
        <v>98.164705882352948</v>
      </c>
      <c r="G296" s="50">
        <f>G295/F295*100</f>
        <v>95.493767976989446</v>
      </c>
      <c r="H296" s="50">
        <f>H295/G295*100</f>
        <v>99.294678714859444</v>
      </c>
      <c r="I296" s="50">
        <f>H295/G295*100</f>
        <v>99.294678714859444</v>
      </c>
      <c r="J296" s="50">
        <f>H295/G295*100</f>
        <v>99.294678714859444</v>
      </c>
      <c r="K296" s="50">
        <f>K295/H295*100</f>
        <v>100.40000000000002</v>
      </c>
      <c r="L296" s="50">
        <f>L295/H295*100</f>
        <v>100.8</v>
      </c>
      <c r="M296" s="50">
        <f>M295/K295*100</f>
        <v>100.49999999999999</v>
      </c>
      <c r="N296" s="50">
        <f>N295/L295*100</f>
        <v>100.70000000000002</v>
      </c>
      <c r="O296" s="50">
        <f t="shared" ref="O296:P296" si="369">O295/M295*100</f>
        <v>100.6</v>
      </c>
      <c r="P296" s="50">
        <f t="shared" si="369"/>
        <v>101.00000000000003</v>
      </c>
      <c r="Q296" s="46"/>
      <c r="R296" s="46"/>
      <c r="S296" s="46"/>
      <c r="T296" s="46"/>
      <c r="U296" s="46"/>
      <c r="V296" s="46"/>
      <c r="W296" s="46"/>
      <c r="X296" s="46"/>
      <c r="Y296" s="46"/>
      <c r="Z296" s="46"/>
      <c r="AA296" s="46"/>
      <c r="AB296" s="46"/>
      <c r="AC296" s="46"/>
      <c r="AD296" s="46"/>
      <c r="AE296" s="46"/>
      <c r="AF296" s="46"/>
      <c r="AG296" s="46"/>
      <c r="AH296" s="46"/>
      <c r="AI296" s="46"/>
      <c r="AJ296" s="46"/>
      <c r="AK296" s="46"/>
      <c r="AL296" s="46"/>
      <c r="AM296" s="46"/>
      <c r="AN296" s="46"/>
      <c r="AO296" s="46"/>
      <c r="AP296" s="46"/>
      <c r="AQ296" s="46"/>
      <c r="AR296" s="46"/>
      <c r="AS296" s="46"/>
      <c r="AT296" s="46"/>
      <c r="AU296" s="46"/>
      <c r="AV296" s="46"/>
      <c r="AW296" s="46"/>
      <c r="AX296" s="46"/>
      <c r="AY296" s="46"/>
      <c r="AZ296" s="46"/>
      <c r="BA296" s="46"/>
      <c r="BB296" s="46"/>
      <c r="BC296" s="46"/>
      <c r="BD296" s="46"/>
      <c r="BE296" s="46"/>
      <c r="BF296" s="46"/>
      <c r="BG296" s="46"/>
      <c r="BH296" s="46"/>
      <c r="BI296" s="46"/>
      <c r="BJ296" s="46"/>
      <c r="BK296" s="46"/>
      <c r="BL296" s="46"/>
      <c r="BM296" s="46"/>
      <c r="BN296" s="46"/>
      <c r="BO296" s="46"/>
      <c r="BP296" s="46"/>
      <c r="BQ296" s="46"/>
      <c r="BR296" s="46"/>
      <c r="BS296" s="46"/>
      <c r="BT296" s="46"/>
      <c r="BU296" s="46"/>
      <c r="BV296" s="46"/>
      <c r="BW296" s="46"/>
      <c r="BX296" s="46"/>
      <c r="BY296" s="46"/>
      <c r="BZ296" s="46"/>
      <c r="CA296" s="46"/>
      <c r="CB296" s="46"/>
      <c r="CC296" s="46"/>
      <c r="CD296" s="46"/>
      <c r="CE296" s="46"/>
      <c r="CF296" s="46"/>
      <c r="CG296" s="46"/>
      <c r="CH296" s="46"/>
      <c r="CI296" s="46"/>
      <c r="CJ296" s="46"/>
      <c r="CK296" s="46"/>
      <c r="CL296" s="46"/>
      <c r="CM296" s="46"/>
      <c r="CN296" s="46"/>
      <c r="CO296" s="46"/>
      <c r="CP296" s="46"/>
      <c r="CQ296" s="46"/>
      <c r="CR296" s="46"/>
      <c r="CS296" s="46"/>
      <c r="CT296" s="46"/>
      <c r="CU296" s="46"/>
      <c r="CV296" s="46"/>
      <c r="CW296" s="46"/>
      <c r="CX296" s="46"/>
      <c r="CY296" s="46"/>
      <c r="CZ296" s="46"/>
      <c r="DA296" s="46"/>
      <c r="DB296" s="46"/>
      <c r="DC296" s="46"/>
      <c r="DD296" s="46"/>
      <c r="DE296" s="46"/>
      <c r="DF296" s="46"/>
      <c r="DG296" s="46"/>
      <c r="DH296" s="46"/>
      <c r="DI296" s="46"/>
      <c r="DJ296" s="46"/>
      <c r="DK296" s="46"/>
      <c r="DL296" s="46"/>
      <c r="DM296" s="46"/>
      <c r="DN296" s="46"/>
      <c r="DO296" s="46"/>
      <c r="DP296" s="46"/>
      <c r="DQ296" s="46"/>
      <c r="DR296" s="46"/>
      <c r="DS296" s="46"/>
      <c r="DT296" s="46"/>
      <c r="DU296" s="46"/>
      <c r="DV296" s="46"/>
      <c r="DW296" s="46"/>
      <c r="DX296" s="46"/>
      <c r="DY296" s="46"/>
      <c r="DZ296" s="46"/>
      <c r="EA296" s="46"/>
      <c r="EB296" s="46"/>
      <c r="EC296" s="46"/>
      <c r="ED296" s="46"/>
      <c r="EE296" s="46"/>
      <c r="EF296" s="46"/>
      <c r="EG296" s="46"/>
      <c r="EH296" s="46"/>
      <c r="EI296" s="46"/>
      <c r="EJ296" s="46"/>
      <c r="EK296" s="46"/>
      <c r="EL296" s="46"/>
      <c r="EM296" s="46"/>
      <c r="EN296" s="46"/>
      <c r="EO296" s="46"/>
      <c r="EP296" s="46"/>
      <c r="EQ296" s="46"/>
      <c r="ER296" s="46"/>
      <c r="ES296" s="46"/>
      <c r="ET296" s="46"/>
      <c r="EU296" s="46"/>
      <c r="EV296" s="46"/>
      <c r="EW296" s="46"/>
      <c r="EX296" s="46"/>
      <c r="EY296" s="46"/>
      <c r="EZ296" s="46"/>
      <c r="FA296" s="46"/>
      <c r="FB296" s="46"/>
      <c r="FC296" s="46"/>
      <c r="FD296" s="46"/>
      <c r="FE296" s="46"/>
      <c r="FF296" s="46"/>
      <c r="FG296" s="46"/>
      <c r="FH296" s="46"/>
      <c r="FI296" s="46"/>
      <c r="FJ296" s="46"/>
      <c r="FK296" s="46"/>
      <c r="FL296" s="46"/>
      <c r="FM296" s="46"/>
      <c r="FN296" s="46"/>
      <c r="FO296" s="46"/>
      <c r="FP296" s="46"/>
      <c r="FQ296" s="46"/>
      <c r="FR296" s="46"/>
      <c r="FS296" s="46"/>
      <c r="FT296" s="46"/>
      <c r="FU296" s="46"/>
      <c r="FV296" s="46"/>
      <c r="FW296" s="46"/>
      <c r="FX296" s="46"/>
      <c r="FY296" s="46"/>
      <c r="FZ296" s="46"/>
      <c r="GA296" s="46"/>
      <c r="GB296" s="46"/>
      <c r="GC296" s="46"/>
      <c r="GD296" s="46"/>
      <c r="GE296" s="46"/>
      <c r="GF296" s="46"/>
      <c r="GG296" s="46"/>
      <c r="GH296" s="46"/>
      <c r="GI296" s="46"/>
      <c r="GJ296" s="46"/>
      <c r="GK296" s="46"/>
      <c r="GL296" s="46"/>
      <c r="GM296" s="46"/>
      <c r="GN296" s="46"/>
      <c r="GO296" s="46"/>
      <c r="GP296" s="46"/>
      <c r="GQ296" s="46"/>
      <c r="GR296" s="46"/>
      <c r="GS296" s="46"/>
      <c r="GT296" s="46"/>
      <c r="GU296" s="46"/>
      <c r="GV296" s="46"/>
      <c r="GW296" s="46"/>
      <c r="GX296" s="46"/>
      <c r="GY296" s="46"/>
      <c r="GZ296" s="46"/>
      <c r="HA296" s="46"/>
      <c r="HB296" s="46"/>
      <c r="HC296" s="46"/>
      <c r="HD296" s="46"/>
      <c r="HE296" s="46"/>
      <c r="HF296" s="46"/>
      <c r="HG296" s="46"/>
      <c r="HH296" s="46"/>
      <c r="HI296" s="46"/>
      <c r="HJ296" s="46"/>
      <c r="HK296" s="46"/>
      <c r="HL296" s="46"/>
      <c r="HM296" s="46"/>
      <c r="HN296" s="46"/>
      <c r="HO296" s="46"/>
      <c r="HP296" s="46"/>
      <c r="HQ296" s="46"/>
      <c r="HR296" s="46"/>
      <c r="HS296" s="46"/>
      <c r="HT296" s="46"/>
      <c r="HU296" s="46"/>
      <c r="HV296" s="46"/>
      <c r="HW296" s="46"/>
      <c r="HX296" s="46"/>
      <c r="HY296" s="46"/>
      <c r="HZ296" s="46"/>
      <c r="IA296" s="46"/>
      <c r="IB296" s="46"/>
      <c r="IC296" s="46"/>
      <c r="ID296" s="46"/>
      <c r="IE296" s="46"/>
      <c r="IF296" s="46"/>
      <c r="IG296" s="46"/>
      <c r="IH296" s="46"/>
      <c r="II296" s="46"/>
      <c r="IJ296" s="46"/>
      <c r="IK296" s="46"/>
      <c r="IL296" s="46"/>
      <c r="IM296" s="46"/>
      <c r="IN296" s="46"/>
      <c r="IO296" s="46"/>
      <c r="IP296" s="46"/>
      <c r="IQ296" s="46"/>
      <c r="IR296" s="46"/>
      <c r="IS296" s="46"/>
      <c r="IT296" s="46"/>
      <c r="IU296" s="46"/>
      <c r="IV296" s="46"/>
      <c r="IW296" s="46"/>
      <c r="IX296" s="46"/>
      <c r="IY296" s="46"/>
      <c r="IZ296" s="46"/>
      <c r="JA296" s="46"/>
      <c r="JB296" s="46"/>
      <c r="JC296" s="46"/>
      <c r="JD296" s="46"/>
      <c r="JE296" s="46"/>
      <c r="JF296" s="46"/>
      <c r="JG296" s="46"/>
      <c r="JH296" s="46"/>
      <c r="JI296" s="46"/>
      <c r="JJ296" s="46"/>
      <c r="JK296" s="46"/>
      <c r="JL296" s="46"/>
      <c r="JM296" s="46"/>
      <c r="JN296" s="46"/>
      <c r="JO296" s="46"/>
      <c r="JP296" s="46"/>
      <c r="JQ296" s="46"/>
      <c r="JR296" s="46"/>
      <c r="JS296" s="46"/>
      <c r="JT296" s="46"/>
      <c r="JU296" s="46"/>
      <c r="JV296" s="46"/>
      <c r="JW296" s="46"/>
      <c r="JX296" s="46"/>
      <c r="JY296" s="46"/>
      <c r="JZ296" s="46"/>
      <c r="KA296" s="46"/>
      <c r="KB296" s="46"/>
      <c r="KC296" s="46"/>
      <c r="KD296" s="46"/>
      <c r="KE296" s="46"/>
      <c r="KF296" s="46"/>
      <c r="KG296" s="46"/>
      <c r="KH296" s="46"/>
      <c r="KI296" s="46"/>
      <c r="KJ296" s="46"/>
      <c r="KK296" s="46"/>
      <c r="KL296" s="46"/>
      <c r="KM296" s="46"/>
      <c r="KN296" s="46"/>
      <c r="KO296" s="46"/>
      <c r="KP296" s="46"/>
      <c r="KQ296" s="46"/>
      <c r="KR296" s="46"/>
      <c r="KS296" s="46"/>
      <c r="KT296" s="46"/>
      <c r="KU296" s="46"/>
      <c r="KV296" s="46"/>
      <c r="KW296" s="46"/>
      <c r="KX296" s="46"/>
      <c r="KY296" s="46"/>
      <c r="KZ296" s="46"/>
      <c r="LA296" s="46"/>
      <c r="LB296" s="46"/>
      <c r="LC296" s="46"/>
      <c r="LD296" s="46"/>
      <c r="LE296" s="46"/>
      <c r="LF296" s="46"/>
      <c r="LG296" s="46"/>
      <c r="LH296" s="46"/>
      <c r="LI296" s="46"/>
      <c r="LJ296" s="46"/>
      <c r="LK296" s="46"/>
      <c r="LL296" s="46"/>
      <c r="LM296" s="46"/>
      <c r="LN296" s="46"/>
      <c r="LO296" s="46"/>
      <c r="LP296" s="46"/>
      <c r="LQ296" s="46"/>
      <c r="LR296" s="46"/>
      <c r="LS296" s="46"/>
      <c r="LT296" s="46"/>
      <c r="LU296" s="46"/>
      <c r="LV296" s="46"/>
      <c r="LW296" s="46"/>
      <c r="LX296" s="46"/>
      <c r="LY296" s="46"/>
      <c r="LZ296" s="46"/>
      <c r="MA296" s="46"/>
      <c r="MB296" s="46"/>
      <c r="MC296" s="46"/>
      <c r="MD296" s="46"/>
      <c r="ME296" s="46"/>
      <c r="MF296" s="46"/>
      <c r="MG296" s="46"/>
      <c r="MH296" s="46"/>
      <c r="MI296" s="46"/>
      <c r="MJ296" s="46"/>
      <c r="MK296" s="46"/>
      <c r="ML296" s="46"/>
      <c r="MM296" s="46"/>
      <c r="MN296" s="46"/>
      <c r="MO296" s="46"/>
      <c r="MP296" s="46"/>
      <c r="MQ296" s="46"/>
      <c r="MR296" s="46"/>
      <c r="MS296" s="46"/>
      <c r="MT296" s="46"/>
      <c r="MU296" s="46"/>
      <c r="MV296" s="46"/>
      <c r="MW296" s="46"/>
      <c r="MX296" s="46"/>
      <c r="MY296" s="46"/>
      <c r="MZ296" s="46"/>
      <c r="NA296" s="46"/>
      <c r="NB296" s="46"/>
      <c r="NC296" s="46"/>
      <c r="ND296" s="46"/>
      <c r="NE296" s="46"/>
      <c r="NF296" s="46"/>
      <c r="NG296" s="46"/>
      <c r="NH296" s="46"/>
      <c r="NI296" s="46"/>
      <c r="NJ296" s="46"/>
      <c r="NK296" s="46"/>
      <c r="NL296" s="46"/>
      <c r="NM296" s="46"/>
      <c r="NN296" s="46"/>
      <c r="NO296" s="46"/>
      <c r="NP296" s="46"/>
      <c r="NQ296" s="46"/>
      <c r="NR296" s="46"/>
      <c r="NS296" s="46"/>
      <c r="NT296" s="46"/>
      <c r="NU296" s="46"/>
      <c r="NV296" s="46"/>
      <c r="NW296" s="46"/>
      <c r="NX296" s="46"/>
      <c r="NY296" s="46"/>
      <c r="NZ296" s="46"/>
      <c r="OA296" s="46"/>
      <c r="OB296" s="46"/>
      <c r="OC296" s="46"/>
      <c r="OD296" s="46"/>
      <c r="OE296" s="46"/>
      <c r="OF296" s="46"/>
      <c r="OG296" s="46"/>
      <c r="OH296" s="46"/>
      <c r="OI296" s="46"/>
      <c r="OJ296" s="46"/>
      <c r="OK296" s="46"/>
      <c r="OL296" s="46"/>
      <c r="OM296" s="46"/>
      <c r="ON296" s="46"/>
      <c r="OO296" s="46"/>
      <c r="OP296" s="46"/>
      <c r="OQ296" s="46"/>
      <c r="OR296" s="46"/>
      <c r="OS296" s="46"/>
      <c r="OT296" s="46"/>
      <c r="OU296" s="46"/>
      <c r="OV296" s="46"/>
      <c r="OW296" s="46"/>
      <c r="OX296" s="46"/>
      <c r="OY296" s="46"/>
      <c r="OZ296" s="46"/>
      <c r="PA296" s="46"/>
      <c r="PB296" s="46"/>
      <c r="PC296" s="46"/>
      <c r="PD296" s="46"/>
      <c r="PE296" s="46"/>
      <c r="PF296" s="46"/>
      <c r="PG296" s="46"/>
      <c r="PH296" s="46"/>
      <c r="PI296" s="46"/>
      <c r="PJ296" s="46"/>
      <c r="PK296" s="46"/>
      <c r="PL296" s="46"/>
      <c r="PM296" s="46"/>
      <c r="PN296" s="46"/>
      <c r="PO296" s="46"/>
      <c r="PP296" s="46"/>
      <c r="PQ296" s="46"/>
      <c r="PR296" s="46"/>
      <c r="PS296" s="46"/>
      <c r="PT296" s="46"/>
    </row>
    <row r="297" spans="1:436" ht="38.25" x14ac:dyDescent="0.2">
      <c r="A297" s="74" t="s">
        <v>49</v>
      </c>
      <c r="B297" s="49" t="s">
        <v>51</v>
      </c>
      <c r="C297" s="73">
        <f t="shared" ref="C297:E297" si="370">SUM(C299:C300)</f>
        <v>1115</v>
      </c>
      <c r="D297" s="73">
        <f t="shared" si="370"/>
        <v>954</v>
      </c>
      <c r="E297" s="73">
        <f t="shared" si="370"/>
        <v>765</v>
      </c>
      <c r="F297" s="94">
        <f>F299+F300</f>
        <v>756.4</v>
      </c>
      <c r="G297" s="94">
        <f>G299+G300</f>
        <v>716.8</v>
      </c>
      <c r="H297" s="94">
        <f t="shared" ref="H297:P297" si="371">H299+H300</f>
        <v>713.5</v>
      </c>
      <c r="I297" s="94">
        <f>H299+H300</f>
        <v>713.5</v>
      </c>
      <c r="J297" s="94">
        <f>H299+H300</f>
        <v>713.5</v>
      </c>
      <c r="K297" s="94">
        <f t="shared" si="371"/>
        <v>716.35400000000004</v>
      </c>
      <c r="L297" s="94">
        <f t="shared" si="371"/>
        <v>719.20799999999997</v>
      </c>
      <c r="M297" s="94">
        <f t="shared" si="371"/>
        <v>719.93576999999993</v>
      </c>
      <c r="N297" s="94">
        <f t="shared" si="371"/>
        <v>724.24245600000006</v>
      </c>
      <c r="O297" s="94">
        <f t="shared" si="371"/>
        <v>724.25538461999997</v>
      </c>
      <c r="P297" s="94">
        <f t="shared" si="371"/>
        <v>731.48488056000008</v>
      </c>
    </row>
    <row r="298" spans="1:436" x14ac:dyDescent="0.2">
      <c r="A298" s="48" t="s">
        <v>10</v>
      </c>
      <c r="B298" s="49" t="s">
        <v>1</v>
      </c>
      <c r="C298" s="50">
        <v>105</v>
      </c>
      <c r="D298" s="50">
        <f>D297/C297*100</f>
        <v>85.560538116591928</v>
      </c>
      <c r="E298" s="50">
        <f t="shared" ref="E298" si="372">E297/D297*100</f>
        <v>80.188679245283026</v>
      </c>
      <c r="F298" s="50">
        <f>F297/E297*100</f>
        <v>98.875816993464056</v>
      </c>
      <c r="G298" s="50">
        <f>G297/F297*100</f>
        <v>94.764674775251194</v>
      </c>
      <c r="H298" s="50">
        <f>H297/G297*100</f>
        <v>99.539620535714292</v>
      </c>
      <c r="I298" s="50">
        <f>H297/G297*100</f>
        <v>99.539620535714292</v>
      </c>
      <c r="J298" s="50">
        <f>H297/G297*100</f>
        <v>99.539620535714292</v>
      </c>
      <c r="K298" s="50">
        <f>K297/H297*100</f>
        <v>100.4</v>
      </c>
      <c r="L298" s="50">
        <f>L297/H297*100</f>
        <v>100.8</v>
      </c>
      <c r="M298" s="50">
        <f>M297/K297*100</f>
        <v>100.49999999999999</v>
      </c>
      <c r="N298" s="50">
        <f>N297/L297*100</f>
        <v>100.70000000000002</v>
      </c>
      <c r="O298" s="50">
        <f t="shared" ref="O298:P298" si="373">O297/M297*100</f>
        <v>100.6</v>
      </c>
      <c r="P298" s="50">
        <f t="shared" si="373"/>
        <v>101</v>
      </c>
    </row>
    <row r="299" spans="1:436" ht="25.5" x14ac:dyDescent="0.2">
      <c r="A299" s="63" t="s">
        <v>65</v>
      </c>
      <c r="B299" s="49" t="s">
        <v>51</v>
      </c>
      <c r="C299" s="73">
        <v>260</v>
      </c>
      <c r="D299" s="73">
        <v>253</v>
      </c>
      <c r="E299" s="73">
        <v>237</v>
      </c>
      <c r="F299" s="73">
        <v>229.4</v>
      </c>
      <c r="G299" s="73">
        <v>216.8</v>
      </c>
      <c r="H299" s="73">
        <v>213.5</v>
      </c>
      <c r="I299" s="73">
        <v>230</v>
      </c>
      <c r="J299" s="73">
        <v>230</v>
      </c>
      <c r="K299" s="73">
        <f t="shared" ref="K299:K300" si="374">H299*100.4%</f>
        <v>214.35400000000001</v>
      </c>
      <c r="L299" s="73">
        <f t="shared" ref="L299:L300" si="375">H299*100.8%</f>
        <v>215.208</v>
      </c>
      <c r="M299" s="73">
        <f t="shared" ref="M299:M300" si="376">K299*100.5%</f>
        <v>215.42577</v>
      </c>
      <c r="N299" s="73">
        <f t="shared" ref="N299:N300" si="377">L299*100.7%</f>
        <v>216.71445600000001</v>
      </c>
      <c r="O299" s="73">
        <f t="shared" ref="O299:O300" si="378">M299*100.6%</f>
        <v>216.71832462</v>
      </c>
      <c r="P299" s="73">
        <f t="shared" ref="P299:P300" si="379">N299*101%</f>
        <v>218.88160056000001</v>
      </c>
    </row>
    <row r="300" spans="1:436" x14ac:dyDescent="0.2">
      <c r="A300" s="74" t="s">
        <v>47</v>
      </c>
      <c r="B300" s="49" t="s">
        <v>51</v>
      </c>
      <c r="C300" s="80">
        <v>855</v>
      </c>
      <c r="D300" s="80">
        <v>701</v>
      </c>
      <c r="E300" s="80">
        <v>528</v>
      </c>
      <c r="F300" s="80">
        <v>527</v>
      </c>
      <c r="G300" s="80">
        <v>500</v>
      </c>
      <c r="H300" s="80">
        <v>500</v>
      </c>
      <c r="I300" s="80">
        <v>504</v>
      </c>
      <c r="J300" s="80">
        <v>505</v>
      </c>
      <c r="K300" s="73">
        <f t="shared" si="374"/>
        <v>502</v>
      </c>
      <c r="L300" s="73">
        <f t="shared" si="375"/>
        <v>504</v>
      </c>
      <c r="M300" s="73">
        <f t="shared" si="376"/>
        <v>504.50999999999993</v>
      </c>
      <c r="N300" s="73">
        <f t="shared" si="377"/>
        <v>507.52800000000008</v>
      </c>
      <c r="O300" s="73">
        <f t="shared" si="378"/>
        <v>507.53705999999994</v>
      </c>
      <c r="P300" s="73">
        <f t="shared" si="379"/>
        <v>512.60328000000004</v>
      </c>
    </row>
    <row r="301" spans="1:436" s="2" customFormat="1" x14ac:dyDescent="0.2">
      <c r="A301" s="74" t="s">
        <v>48</v>
      </c>
      <c r="B301" s="49" t="s">
        <v>51</v>
      </c>
      <c r="C301" s="73">
        <v>141</v>
      </c>
      <c r="D301" s="73">
        <v>86</v>
      </c>
      <c r="E301" s="73">
        <v>85</v>
      </c>
      <c r="F301" s="73">
        <v>78</v>
      </c>
      <c r="G301" s="73">
        <v>80</v>
      </c>
      <c r="H301" s="73">
        <f>G301*97.1%</f>
        <v>77.679999999999993</v>
      </c>
      <c r="I301" s="73">
        <v>170</v>
      </c>
      <c r="J301" s="73">
        <v>171</v>
      </c>
      <c r="K301" s="73">
        <f>H301*100.4%</f>
        <v>77.990719999999996</v>
      </c>
      <c r="L301" s="73">
        <f>H301*100.8%</f>
        <v>78.301439999999999</v>
      </c>
      <c r="M301" s="73">
        <f>K301*100.5%</f>
        <v>78.380673599999994</v>
      </c>
      <c r="N301" s="73">
        <f>L301*100.7%</f>
        <v>78.849550080000014</v>
      </c>
      <c r="O301" s="73">
        <f>M301*100.6%</f>
        <v>78.85095764159999</v>
      </c>
      <c r="P301" s="73">
        <f>N301*101%</f>
        <v>79.638045580800011</v>
      </c>
      <c r="Q301" s="46"/>
      <c r="R301" s="46"/>
      <c r="S301" s="46"/>
      <c r="T301" s="46"/>
      <c r="U301" s="46"/>
      <c r="V301" s="46"/>
      <c r="W301" s="46"/>
      <c r="X301" s="46"/>
      <c r="Y301" s="46"/>
      <c r="Z301" s="46"/>
      <c r="AA301" s="46"/>
      <c r="AB301" s="46"/>
      <c r="AC301" s="46"/>
      <c r="AD301" s="46"/>
      <c r="AE301" s="46"/>
      <c r="AF301" s="46"/>
      <c r="AG301" s="46"/>
      <c r="AH301" s="46"/>
      <c r="AI301" s="46"/>
      <c r="AJ301" s="46"/>
      <c r="AK301" s="46"/>
      <c r="AL301" s="46"/>
      <c r="AM301" s="46"/>
      <c r="AN301" s="46"/>
      <c r="AO301" s="46"/>
      <c r="AP301" s="46"/>
      <c r="AQ301" s="46"/>
      <c r="AR301" s="46"/>
      <c r="AS301" s="46"/>
      <c r="AT301" s="46"/>
      <c r="AU301" s="46"/>
      <c r="AV301" s="46"/>
      <c r="AW301" s="46"/>
      <c r="AX301" s="46"/>
      <c r="AY301" s="46"/>
      <c r="AZ301" s="46"/>
      <c r="BA301" s="46"/>
      <c r="BB301" s="46"/>
      <c r="BC301" s="46"/>
      <c r="BD301" s="46"/>
      <c r="BE301" s="46"/>
      <c r="BF301" s="46"/>
      <c r="BG301" s="46"/>
      <c r="BH301" s="46"/>
      <c r="BI301" s="46"/>
      <c r="BJ301" s="46"/>
      <c r="BK301" s="46"/>
      <c r="BL301" s="46"/>
      <c r="BM301" s="46"/>
      <c r="BN301" s="46"/>
      <c r="BO301" s="46"/>
      <c r="BP301" s="46"/>
      <c r="BQ301" s="46"/>
      <c r="BR301" s="46"/>
      <c r="BS301" s="46"/>
      <c r="BT301" s="46"/>
      <c r="BU301" s="46"/>
      <c r="BV301" s="46"/>
      <c r="BW301" s="46"/>
      <c r="BX301" s="46"/>
      <c r="BY301" s="46"/>
      <c r="BZ301" s="46"/>
      <c r="CA301" s="46"/>
      <c r="CB301" s="46"/>
      <c r="CC301" s="46"/>
      <c r="CD301" s="46"/>
      <c r="CE301" s="46"/>
      <c r="CF301" s="46"/>
      <c r="CG301" s="46"/>
      <c r="CH301" s="46"/>
      <c r="CI301" s="46"/>
      <c r="CJ301" s="46"/>
      <c r="CK301" s="46"/>
      <c r="CL301" s="46"/>
      <c r="CM301" s="46"/>
      <c r="CN301" s="46"/>
      <c r="CO301" s="46"/>
      <c r="CP301" s="46"/>
      <c r="CQ301" s="46"/>
      <c r="CR301" s="46"/>
      <c r="CS301" s="46"/>
      <c r="CT301" s="46"/>
      <c r="CU301" s="46"/>
      <c r="CV301" s="46"/>
      <c r="CW301" s="46"/>
      <c r="CX301" s="46"/>
      <c r="CY301" s="46"/>
      <c r="CZ301" s="46"/>
      <c r="DA301" s="46"/>
      <c r="DB301" s="46"/>
      <c r="DC301" s="46"/>
      <c r="DD301" s="46"/>
      <c r="DE301" s="46"/>
      <c r="DF301" s="46"/>
      <c r="DG301" s="46"/>
      <c r="DH301" s="46"/>
      <c r="DI301" s="46"/>
      <c r="DJ301" s="46"/>
      <c r="DK301" s="46"/>
      <c r="DL301" s="46"/>
      <c r="DM301" s="46"/>
      <c r="DN301" s="46"/>
      <c r="DO301" s="46"/>
      <c r="DP301" s="46"/>
      <c r="DQ301" s="46"/>
      <c r="DR301" s="46"/>
      <c r="DS301" s="46"/>
      <c r="DT301" s="46"/>
      <c r="DU301" s="46"/>
      <c r="DV301" s="46"/>
      <c r="DW301" s="46"/>
      <c r="DX301" s="46"/>
      <c r="DY301" s="46"/>
      <c r="DZ301" s="46"/>
      <c r="EA301" s="46"/>
      <c r="EB301" s="46"/>
      <c r="EC301" s="46"/>
      <c r="ED301" s="46"/>
      <c r="EE301" s="46"/>
      <c r="EF301" s="46"/>
      <c r="EG301" s="46"/>
      <c r="EH301" s="46"/>
      <c r="EI301" s="46"/>
      <c r="EJ301" s="46"/>
      <c r="EK301" s="46"/>
      <c r="EL301" s="46"/>
      <c r="EM301" s="46"/>
      <c r="EN301" s="46"/>
      <c r="EO301" s="46"/>
      <c r="EP301" s="46"/>
      <c r="EQ301" s="46"/>
      <c r="ER301" s="46"/>
      <c r="ES301" s="46"/>
      <c r="ET301" s="46"/>
      <c r="EU301" s="46"/>
      <c r="EV301" s="46"/>
      <c r="EW301" s="46"/>
      <c r="EX301" s="46"/>
      <c r="EY301" s="46"/>
      <c r="EZ301" s="46"/>
      <c r="FA301" s="46"/>
      <c r="FB301" s="46"/>
      <c r="FC301" s="46"/>
      <c r="FD301" s="46"/>
      <c r="FE301" s="46"/>
      <c r="FF301" s="46"/>
      <c r="FG301" s="46"/>
      <c r="FH301" s="46"/>
      <c r="FI301" s="46"/>
      <c r="FJ301" s="46"/>
      <c r="FK301" s="46"/>
      <c r="FL301" s="46"/>
      <c r="FM301" s="46"/>
      <c r="FN301" s="46"/>
      <c r="FO301" s="46"/>
      <c r="FP301" s="46"/>
      <c r="FQ301" s="46"/>
      <c r="FR301" s="46"/>
      <c r="FS301" s="46"/>
      <c r="FT301" s="46"/>
      <c r="FU301" s="46"/>
      <c r="FV301" s="46"/>
      <c r="FW301" s="46"/>
      <c r="FX301" s="46"/>
      <c r="FY301" s="46"/>
      <c r="FZ301" s="46"/>
      <c r="GA301" s="46"/>
      <c r="GB301" s="46"/>
      <c r="GC301" s="46"/>
      <c r="GD301" s="46"/>
      <c r="GE301" s="46"/>
      <c r="GF301" s="46"/>
      <c r="GG301" s="46"/>
      <c r="GH301" s="46"/>
      <c r="GI301" s="46"/>
      <c r="GJ301" s="46"/>
      <c r="GK301" s="46"/>
      <c r="GL301" s="46"/>
      <c r="GM301" s="46"/>
      <c r="GN301" s="46"/>
      <c r="GO301" s="46"/>
      <c r="GP301" s="46"/>
      <c r="GQ301" s="46"/>
      <c r="GR301" s="46"/>
      <c r="GS301" s="46"/>
      <c r="GT301" s="46"/>
      <c r="GU301" s="46"/>
      <c r="GV301" s="46"/>
      <c r="GW301" s="46"/>
      <c r="GX301" s="46"/>
      <c r="GY301" s="46"/>
      <c r="GZ301" s="46"/>
      <c r="HA301" s="46"/>
      <c r="HB301" s="46"/>
      <c r="HC301" s="46"/>
      <c r="HD301" s="46"/>
      <c r="HE301" s="46"/>
      <c r="HF301" s="46"/>
      <c r="HG301" s="46"/>
      <c r="HH301" s="46"/>
      <c r="HI301" s="46"/>
      <c r="HJ301" s="46"/>
      <c r="HK301" s="46"/>
      <c r="HL301" s="46"/>
      <c r="HM301" s="46"/>
      <c r="HN301" s="46"/>
      <c r="HO301" s="46"/>
      <c r="HP301" s="46"/>
      <c r="HQ301" s="46"/>
      <c r="HR301" s="46"/>
      <c r="HS301" s="46"/>
      <c r="HT301" s="46"/>
      <c r="HU301" s="46"/>
      <c r="HV301" s="46"/>
      <c r="HW301" s="46"/>
      <c r="HX301" s="46"/>
      <c r="HY301" s="46"/>
      <c r="HZ301" s="46"/>
      <c r="IA301" s="46"/>
      <c r="IB301" s="46"/>
      <c r="IC301" s="46"/>
      <c r="ID301" s="46"/>
      <c r="IE301" s="46"/>
      <c r="IF301" s="46"/>
      <c r="IG301" s="46"/>
      <c r="IH301" s="46"/>
      <c r="II301" s="46"/>
      <c r="IJ301" s="46"/>
      <c r="IK301" s="46"/>
      <c r="IL301" s="46"/>
      <c r="IM301" s="46"/>
      <c r="IN301" s="46"/>
      <c r="IO301" s="46"/>
      <c r="IP301" s="46"/>
      <c r="IQ301" s="46"/>
      <c r="IR301" s="46"/>
      <c r="IS301" s="46"/>
      <c r="IT301" s="46"/>
      <c r="IU301" s="46"/>
      <c r="IV301" s="46"/>
      <c r="IW301" s="46"/>
      <c r="IX301" s="46"/>
      <c r="IY301" s="46"/>
      <c r="IZ301" s="46"/>
      <c r="JA301" s="46"/>
      <c r="JB301" s="46"/>
      <c r="JC301" s="46"/>
      <c r="JD301" s="46"/>
      <c r="JE301" s="46"/>
      <c r="JF301" s="46"/>
      <c r="JG301" s="46"/>
      <c r="JH301" s="46"/>
      <c r="JI301" s="46"/>
      <c r="JJ301" s="46"/>
      <c r="JK301" s="46"/>
      <c r="JL301" s="46"/>
      <c r="JM301" s="46"/>
      <c r="JN301" s="46"/>
      <c r="JO301" s="46"/>
      <c r="JP301" s="46"/>
      <c r="JQ301" s="46"/>
      <c r="JR301" s="46"/>
      <c r="JS301" s="46"/>
      <c r="JT301" s="46"/>
      <c r="JU301" s="46"/>
      <c r="JV301" s="46"/>
      <c r="JW301" s="46"/>
      <c r="JX301" s="46"/>
      <c r="JY301" s="46"/>
      <c r="JZ301" s="46"/>
      <c r="KA301" s="46"/>
      <c r="KB301" s="46"/>
      <c r="KC301" s="46"/>
      <c r="KD301" s="46"/>
      <c r="KE301" s="46"/>
      <c r="KF301" s="46"/>
      <c r="KG301" s="46"/>
      <c r="KH301" s="46"/>
      <c r="KI301" s="46"/>
      <c r="KJ301" s="46"/>
      <c r="KK301" s="46"/>
      <c r="KL301" s="46"/>
      <c r="KM301" s="46"/>
      <c r="KN301" s="46"/>
      <c r="KO301" s="46"/>
      <c r="KP301" s="46"/>
      <c r="KQ301" s="46"/>
      <c r="KR301" s="46"/>
      <c r="KS301" s="46"/>
      <c r="KT301" s="46"/>
      <c r="KU301" s="46"/>
      <c r="KV301" s="46"/>
      <c r="KW301" s="46"/>
      <c r="KX301" s="46"/>
      <c r="KY301" s="46"/>
      <c r="KZ301" s="46"/>
      <c r="LA301" s="46"/>
      <c r="LB301" s="46"/>
      <c r="LC301" s="46"/>
      <c r="LD301" s="46"/>
      <c r="LE301" s="46"/>
      <c r="LF301" s="46"/>
      <c r="LG301" s="46"/>
      <c r="LH301" s="46"/>
      <c r="LI301" s="46"/>
      <c r="LJ301" s="46"/>
      <c r="LK301" s="46"/>
      <c r="LL301" s="46"/>
      <c r="LM301" s="46"/>
      <c r="LN301" s="46"/>
      <c r="LO301" s="46"/>
      <c r="LP301" s="46"/>
      <c r="LQ301" s="46"/>
      <c r="LR301" s="46"/>
      <c r="LS301" s="46"/>
      <c r="LT301" s="46"/>
      <c r="LU301" s="46"/>
      <c r="LV301" s="46"/>
      <c r="LW301" s="46"/>
      <c r="LX301" s="46"/>
      <c r="LY301" s="46"/>
      <c r="LZ301" s="46"/>
      <c r="MA301" s="46"/>
      <c r="MB301" s="46"/>
      <c r="MC301" s="46"/>
      <c r="MD301" s="46"/>
      <c r="ME301" s="46"/>
      <c r="MF301" s="46"/>
      <c r="MG301" s="46"/>
      <c r="MH301" s="46"/>
      <c r="MI301" s="46"/>
      <c r="MJ301" s="46"/>
      <c r="MK301" s="46"/>
      <c r="ML301" s="46"/>
      <c r="MM301" s="46"/>
      <c r="MN301" s="46"/>
      <c r="MO301" s="46"/>
      <c r="MP301" s="46"/>
      <c r="MQ301" s="46"/>
      <c r="MR301" s="46"/>
      <c r="MS301" s="46"/>
      <c r="MT301" s="46"/>
      <c r="MU301" s="46"/>
      <c r="MV301" s="46"/>
      <c r="MW301" s="46"/>
      <c r="MX301" s="46"/>
      <c r="MY301" s="46"/>
      <c r="MZ301" s="46"/>
      <c r="NA301" s="46"/>
      <c r="NB301" s="46"/>
      <c r="NC301" s="46"/>
      <c r="ND301" s="46"/>
      <c r="NE301" s="46"/>
      <c r="NF301" s="46"/>
      <c r="NG301" s="46"/>
      <c r="NH301" s="46"/>
      <c r="NI301" s="46"/>
      <c r="NJ301" s="46"/>
      <c r="NK301" s="46"/>
      <c r="NL301" s="46"/>
      <c r="NM301" s="46"/>
      <c r="NN301" s="46"/>
      <c r="NO301" s="46"/>
      <c r="NP301" s="46"/>
      <c r="NQ301" s="46"/>
      <c r="NR301" s="46"/>
      <c r="NS301" s="46"/>
      <c r="NT301" s="46"/>
      <c r="NU301" s="46"/>
      <c r="NV301" s="46"/>
      <c r="NW301" s="46"/>
      <c r="NX301" s="46"/>
      <c r="NY301" s="46"/>
      <c r="NZ301" s="46"/>
      <c r="OA301" s="46"/>
      <c r="OB301" s="46"/>
      <c r="OC301" s="46"/>
      <c r="OD301" s="46"/>
      <c r="OE301" s="46"/>
      <c r="OF301" s="46"/>
      <c r="OG301" s="46"/>
      <c r="OH301" s="46"/>
      <c r="OI301" s="46"/>
      <c r="OJ301" s="46"/>
      <c r="OK301" s="46"/>
      <c r="OL301" s="46"/>
      <c r="OM301" s="46"/>
      <c r="ON301" s="46"/>
      <c r="OO301" s="46"/>
      <c r="OP301" s="46"/>
      <c r="OQ301" s="46"/>
      <c r="OR301" s="46"/>
      <c r="OS301" s="46"/>
      <c r="OT301" s="46"/>
      <c r="OU301" s="46"/>
      <c r="OV301" s="46"/>
      <c r="OW301" s="46"/>
      <c r="OX301" s="46"/>
      <c r="OY301" s="46"/>
      <c r="OZ301" s="46"/>
      <c r="PA301" s="46"/>
      <c r="PB301" s="46"/>
      <c r="PC301" s="46"/>
      <c r="PD301" s="46"/>
      <c r="PE301" s="46"/>
      <c r="PF301" s="46"/>
      <c r="PG301" s="46"/>
      <c r="PH301" s="46"/>
      <c r="PI301" s="46"/>
      <c r="PJ301" s="46"/>
      <c r="PK301" s="46"/>
      <c r="PL301" s="46"/>
      <c r="PM301" s="46"/>
      <c r="PN301" s="46"/>
      <c r="PO301" s="46"/>
      <c r="PP301" s="46"/>
      <c r="PQ301" s="46"/>
      <c r="PR301" s="46"/>
      <c r="PS301" s="46"/>
      <c r="PT301" s="46"/>
    </row>
    <row r="302" spans="1:436" x14ac:dyDescent="0.2">
      <c r="A302" s="48" t="s">
        <v>10</v>
      </c>
      <c r="B302" s="49" t="s">
        <v>1</v>
      </c>
      <c r="C302" s="50">
        <v>94.6</v>
      </c>
      <c r="D302" s="50">
        <f>D301/C301*100</f>
        <v>60.99290780141844</v>
      </c>
      <c r="E302" s="50">
        <f t="shared" ref="E302" si="380">E301/D301*100</f>
        <v>98.837209302325576</v>
      </c>
      <c r="F302" s="50">
        <f>F301/E301*100</f>
        <v>91.764705882352942</v>
      </c>
      <c r="G302" s="50">
        <f>G301/F301*100</f>
        <v>102.56410256410255</v>
      </c>
      <c r="H302" s="50">
        <f>H301/G301*100</f>
        <v>97.09999999999998</v>
      </c>
      <c r="I302" s="50">
        <f>H301/G301*100</f>
        <v>97.09999999999998</v>
      </c>
      <c r="J302" s="50">
        <f>H301/G301*100</f>
        <v>97.09999999999998</v>
      </c>
      <c r="K302" s="50">
        <f>K301/H301*100</f>
        <v>100.4</v>
      </c>
      <c r="L302" s="50">
        <f>L301/H301*100</f>
        <v>100.8</v>
      </c>
      <c r="M302" s="50">
        <f>M301/K301*100</f>
        <v>100.49999999999999</v>
      </c>
      <c r="N302" s="50">
        <f>N301/L301*100</f>
        <v>100.70000000000002</v>
      </c>
      <c r="O302" s="50">
        <f t="shared" ref="O302:P302" si="381">O301/M301*100</f>
        <v>100.6</v>
      </c>
      <c r="P302" s="50">
        <f t="shared" si="381"/>
        <v>101</v>
      </c>
    </row>
    <row r="303" spans="1:436" ht="38.25" x14ac:dyDescent="0.2">
      <c r="A303" s="82" t="s">
        <v>40</v>
      </c>
      <c r="B303" s="49" t="s">
        <v>51</v>
      </c>
      <c r="C303" s="73">
        <f>C305+C307</f>
        <v>1071</v>
      </c>
      <c r="D303" s="73">
        <f>D305+D307</f>
        <v>897</v>
      </c>
      <c r="E303" s="73">
        <f>E305+E307</f>
        <v>973</v>
      </c>
      <c r="F303" s="73">
        <f t="shared" ref="F303:P303" si="382">F305+F307</f>
        <v>865</v>
      </c>
      <c r="G303" s="73">
        <f t="shared" si="382"/>
        <v>892</v>
      </c>
      <c r="H303" s="73">
        <f t="shared" si="382"/>
        <v>811</v>
      </c>
      <c r="I303" s="73">
        <f>H305+H307</f>
        <v>811</v>
      </c>
      <c r="J303" s="73">
        <f>H305+H307</f>
        <v>811</v>
      </c>
      <c r="K303" s="73">
        <f t="shared" si="382"/>
        <v>814.24400000000003</v>
      </c>
      <c r="L303" s="73">
        <f t="shared" si="382"/>
        <v>817.48800000000006</v>
      </c>
      <c r="M303" s="73">
        <f t="shared" si="382"/>
        <v>818.31521999999995</v>
      </c>
      <c r="N303" s="73">
        <f t="shared" si="382"/>
        <v>823.21041600000012</v>
      </c>
      <c r="O303" s="73">
        <f t="shared" si="382"/>
        <v>823.22511132</v>
      </c>
      <c r="P303" s="73">
        <f t="shared" si="382"/>
        <v>831.44252016000007</v>
      </c>
    </row>
    <row r="304" spans="1:436" x14ac:dyDescent="0.2">
      <c r="A304" s="48" t="s">
        <v>10</v>
      </c>
      <c r="B304" s="49" t="s">
        <v>1</v>
      </c>
      <c r="C304" s="50">
        <v>98.3</v>
      </c>
      <c r="D304" s="50">
        <f>D303/C303*100</f>
        <v>83.753501400560225</v>
      </c>
      <c r="E304" s="50">
        <f t="shared" ref="E304" si="383">E303/D303*100</f>
        <v>108.4726867335563</v>
      </c>
      <c r="F304" s="50">
        <f>F303/E303*100</f>
        <v>88.900308324768744</v>
      </c>
      <c r="G304" s="50">
        <f>G303/F303*100</f>
        <v>103.12138728323698</v>
      </c>
      <c r="H304" s="50">
        <f>H303/G303*100</f>
        <v>90.919282511210767</v>
      </c>
      <c r="I304" s="50">
        <f>H303/G303*100</f>
        <v>90.919282511210767</v>
      </c>
      <c r="J304" s="50">
        <f>H303/G303*100</f>
        <v>90.919282511210767</v>
      </c>
      <c r="K304" s="50">
        <f>K303/H303*100</f>
        <v>100.4</v>
      </c>
      <c r="L304" s="50">
        <f>L303/H303*100</f>
        <v>100.8</v>
      </c>
      <c r="M304" s="50">
        <f>M303/K303*100</f>
        <v>100.49999999999999</v>
      </c>
      <c r="N304" s="50">
        <f>N303/L303*100</f>
        <v>100.70000000000002</v>
      </c>
      <c r="O304" s="50">
        <f t="shared" ref="O304:P304" si="384">O303/M303*100</f>
        <v>100.6</v>
      </c>
      <c r="P304" s="50">
        <f t="shared" si="384"/>
        <v>101</v>
      </c>
    </row>
    <row r="305" spans="1:436" ht="38.25" x14ac:dyDescent="0.2">
      <c r="A305" s="74" t="s">
        <v>49</v>
      </c>
      <c r="B305" s="49" t="s">
        <v>51</v>
      </c>
      <c r="C305" s="73">
        <v>642</v>
      </c>
      <c r="D305" s="73">
        <v>545</v>
      </c>
      <c r="E305" s="73">
        <v>517</v>
      </c>
      <c r="F305" s="73">
        <v>455</v>
      </c>
      <c r="G305" s="73">
        <v>444</v>
      </c>
      <c r="H305" s="73">
        <v>450</v>
      </c>
      <c r="I305" s="73">
        <v>453</v>
      </c>
      <c r="J305" s="73">
        <v>454</v>
      </c>
      <c r="K305" s="73">
        <f>H305*100.4%</f>
        <v>451.8</v>
      </c>
      <c r="L305" s="73">
        <f>H305*100.8%</f>
        <v>453.6</v>
      </c>
      <c r="M305" s="73">
        <f>K305*100.5%</f>
        <v>454.05899999999997</v>
      </c>
      <c r="N305" s="73">
        <f>L305*100.7%</f>
        <v>456.7752000000001</v>
      </c>
      <c r="O305" s="73">
        <f>M305*100.6%</f>
        <v>456.78335399999997</v>
      </c>
      <c r="P305" s="73">
        <f>N305*101%</f>
        <v>461.34295200000008</v>
      </c>
    </row>
    <row r="306" spans="1:436" x14ac:dyDescent="0.2">
      <c r="A306" s="48" t="s">
        <v>10</v>
      </c>
      <c r="B306" s="49" t="s">
        <v>1</v>
      </c>
      <c r="C306" s="50">
        <v>97.9</v>
      </c>
      <c r="D306" s="50">
        <f>D305/C305*100</f>
        <v>84.890965732087238</v>
      </c>
      <c r="E306" s="50">
        <f t="shared" ref="E306" si="385">E305/D305*100</f>
        <v>94.862385321100916</v>
      </c>
      <c r="F306" s="50">
        <f>F305/E305*100</f>
        <v>88.007736943907162</v>
      </c>
      <c r="G306" s="50">
        <f>G305/F305*100</f>
        <v>97.582417582417577</v>
      </c>
      <c r="H306" s="50">
        <f>H305/G305*100</f>
        <v>101.35135135135135</v>
      </c>
      <c r="I306" s="50">
        <f>H305/G305*100</f>
        <v>101.35135135135135</v>
      </c>
      <c r="J306" s="50">
        <f>H305/G305*100</f>
        <v>101.35135135135135</v>
      </c>
      <c r="K306" s="50">
        <f>K305/H305*100</f>
        <v>100.4</v>
      </c>
      <c r="L306" s="50">
        <f>L305/H305*100</f>
        <v>100.8</v>
      </c>
      <c r="M306" s="50">
        <f>M305/K305*100</f>
        <v>100.49999999999999</v>
      </c>
      <c r="N306" s="50">
        <f>N305/L305*100</f>
        <v>100.70000000000002</v>
      </c>
      <c r="O306" s="50">
        <f t="shared" ref="O306:P306" si="386">O305/M305*100</f>
        <v>100.6</v>
      </c>
      <c r="P306" s="50">
        <f t="shared" si="386"/>
        <v>101</v>
      </c>
    </row>
    <row r="307" spans="1:436" x14ac:dyDescent="0.2">
      <c r="A307" s="74" t="s">
        <v>48</v>
      </c>
      <c r="B307" s="49" t="s">
        <v>51</v>
      </c>
      <c r="C307" s="73">
        <f>C309+C310</f>
        <v>429</v>
      </c>
      <c r="D307" s="73">
        <f t="shared" ref="D307" si="387">D309+D310</f>
        <v>352</v>
      </c>
      <c r="E307" s="73">
        <f>E309+E310</f>
        <v>456</v>
      </c>
      <c r="F307" s="73">
        <v>410</v>
      </c>
      <c r="G307" s="73">
        <f>G309+G310</f>
        <v>448</v>
      </c>
      <c r="H307" s="73">
        <f t="shared" ref="H307:P307" si="388">H309+H310</f>
        <v>361</v>
      </c>
      <c r="I307" s="73">
        <f>H309+H310</f>
        <v>361</v>
      </c>
      <c r="J307" s="73">
        <f>H309+H310</f>
        <v>361</v>
      </c>
      <c r="K307" s="73">
        <f t="shared" si="388"/>
        <v>362.44400000000002</v>
      </c>
      <c r="L307" s="73">
        <f t="shared" si="388"/>
        <v>363.88799999999998</v>
      </c>
      <c r="M307" s="73">
        <f t="shared" si="388"/>
        <v>364.25621999999998</v>
      </c>
      <c r="N307" s="73">
        <f t="shared" si="388"/>
        <v>366.43521600000003</v>
      </c>
      <c r="O307" s="73">
        <f t="shared" si="388"/>
        <v>366.44175731999997</v>
      </c>
      <c r="P307" s="73">
        <f t="shared" si="388"/>
        <v>370.09956815999999</v>
      </c>
    </row>
    <row r="308" spans="1:436" x14ac:dyDescent="0.2">
      <c r="A308" s="48" t="s">
        <v>10</v>
      </c>
      <c r="B308" s="49" t="s">
        <v>1</v>
      </c>
      <c r="C308" s="50">
        <v>98.8</v>
      </c>
      <c r="D308" s="50">
        <f>D307/C307*100</f>
        <v>82.051282051282044</v>
      </c>
      <c r="E308" s="50">
        <f t="shared" ref="E308" si="389">E307/D307*100</f>
        <v>129.54545454545453</v>
      </c>
      <c r="F308" s="50">
        <f>F307/E307*100</f>
        <v>89.912280701754383</v>
      </c>
      <c r="G308" s="50">
        <f>G307/F307*100</f>
        <v>109.26829268292684</v>
      </c>
      <c r="H308" s="50">
        <f>H307/G307*100</f>
        <v>80.580357142857139</v>
      </c>
      <c r="I308" s="50">
        <f>H307/G307*100</f>
        <v>80.580357142857139</v>
      </c>
      <c r="J308" s="50">
        <f>H307/G307*100</f>
        <v>80.580357142857139</v>
      </c>
      <c r="K308" s="50">
        <f>K307/H307*100</f>
        <v>100.4</v>
      </c>
      <c r="L308" s="50">
        <f>L307/H307*100</f>
        <v>100.8</v>
      </c>
      <c r="M308" s="50">
        <f>M307/K307*100</f>
        <v>100.49999999999999</v>
      </c>
      <c r="N308" s="50">
        <f>N307/L307*100</f>
        <v>100.70000000000002</v>
      </c>
      <c r="O308" s="50">
        <f t="shared" ref="O308:P308" si="390">O307/M307*100</f>
        <v>100.6</v>
      </c>
      <c r="P308" s="50">
        <f t="shared" si="390"/>
        <v>101</v>
      </c>
    </row>
    <row r="309" spans="1:436" x14ac:dyDescent="0.2">
      <c r="A309" s="79" t="s">
        <v>143</v>
      </c>
      <c r="B309" s="49" t="s">
        <v>51</v>
      </c>
      <c r="C309" s="73">
        <v>14</v>
      </c>
      <c r="D309" s="73">
        <v>13</v>
      </c>
      <c r="E309" s="73">
        <v>14</v>
      </c>
      <c r="F309" s="73">
        <v>33</v>
      </c>
      <c r="G309" s="73">
        <v>49</v>
      </c>
      <c r="H309" s="73">
        <v>31</v>
      </c>
      <c r="I309" s="73"/>
      <c r="J309" s="73"/>
      <c r="K309" s="73">
        <f t="shared" ref="K309:K310" si="391">H309*100.4%</f>
        <v>31.123999999999999</v>
      </c>
      <c r="L309" s="73">
        <f t="shared" ref="L309:L310" si="392">H309*100.8%</f>
        <v>31.248000000000001</v>
      </c>
      <c r="M309" s="73">
        <f t="shared" ref="M309:M310" si="393">K309*100.5%</f>
        <v>31.279619999999994</v>
      </c>
      <c r="N309" s="73">
        <f t="shared" ref="N309:N310" si="394">L309*100.7%</f>
        <v>31.466736000000004</v>
      </c>
      <c r="O309" s="73">
        <f t="shared" ref="O309:O310" si="395">M309*100.6%</f>
        <v>31.467297719999994</v>
      </c>
      <c r="P309" s="73">
        <f t="shared" ref="P309:P310" si="396">N309*101%</f>
        <v>31.781403360000006</v>
      </c>
    </row>
    <row r="310" spans="1:436" x14ac:dyDescent="0.2">
      <c r="A310" s="74" t="s">
        <v>47</v>
      </c>
      <c r="B310" s="49" t="s">
        <v>51</v>
      </c>
      <c r="C310" s="73">
        <v>415</v>
      </c>
      <c r="D310" s="73">
        <v>339</v>
      </c>
      <c r="E310" s="73">
        <v>442</v>
      </c>
      <c r="F310" s="73">
        <v>379</v>
      </c>
      <c r="G310" s="73">
        <v>399</v>
      </c>
      <c r="H310" s="73">
        <v>330</v>
      </c>
      <c r="I310" s="73">
        <v>385</v>
      </c>
      <c r="J310" s="73">
        <v>385</v>
      </c>
      <c r="K310" s="73">
        <f t="shared" si="391"/>
        <v>331.32</v>
      </c>
      <c r="L310" s="73">
        <f t="shared" si="392"/>
        <v>332.64</v>
      </c>
      <c r="M310" s="73">
        <f t="shared" si="393"/>
        <v>332.97659999999996</v>
      </c>
      <c r="N310" s="73">
        <f t="shared" si="394"/>
        <v>334.96848</v>
      </c>
      <c r="O310" s="73">
        <f t="shared" si="395"/>
        <v>334.97445959999999</v>
      </c>
      <c r="P310" s="73">
        <f t="shared" si="396"/>
        <v>338.31816479999998</v>
      </c>
    </row>
    <row r="311" spans="1:436" s="2" customFormat="1" ht="38.25" x14ac:dyDescent="0.2">
      <c r="A311" s="82" t="s">
        <v>63</v>
      </c>
      <c r="B311" s="49" t="s">
        <v>51</v>
      </c>
      <c r="C311" s="73">
        <f t="shared" ref="C311:P311" si="397">C313+C319</f>
        <v>1186</v>
      </c>
      <c r="D311" s="73">
        <f t="shared" si="397"/>
        <v>1145</v>
      </c>
      <c r="E311" s="73">
        <f>E313+E319</f>
        <v>1120</v>
      </c>
      <c r="F311" s="73">
        <f t="shared" si="397"/>
        <v>1096.9000000000001</v>
      </c>
      <c r="G311" s="73">
        <f t="shared" si="397"/>
        <v>1082.3600000000001</v>
      </c>
      <c r="H311" s="73">
        <f t="shared" si="397"/>
        <v>1058</v>
      </c>
      <c r="I311" s="73">
        <f>H313+H319</f>
        <v>1058</v>
      </c>
      <c r="J311" s="73">
        <f>H313+H319</f>
        <v>1058</v>
      </c>
      <c r="K311" s="73">
        <f t="shared" si="397"/>
        <v>1062.232</v>
      </c>
      <c r="L311" s="73">
        <f t="shared" si="397"/>
        <v>1066.4639999999999</v>
      </c>
      <c r="M311" s="73">
        <f t="shared" si="397"/>
        <v>1067.5431599999999</v>
      </c>
      <c r="N311" s="73">
        <f t="shared" si="397"/>
        <v>1073.9292480000001</v>
      </c>
      <c r="O311" s="73">
        <f t="shared" si="397"/>
        <v>1073.9484189599998</v>
      </c>
      <c r="P311" s="73">
        <f t="shared" si="397"/>
        <v>1084.6685404800003</v>
      </c>
      <c r="Q311" s="46"/>
      <c r="R311" s="46"/>
      <c r="S311" s="46"/>
      <c r="T311" s="46"/>
      <c r="U311" s="46"/>
      <c r="V311" s="46"/>
      <c r="W311" s="46"/>
      <c r="X311" s="46"/>
      <c r="Y311" s="46"/>
      <c r="Z311" s="46"/>
      <c r="AA311" s="46"/>
      <c r="AB311" s="46"/>
      <c r="AC311" s="46"/>
      <c r="AD311" s="46"/>
      <c r="AE311" s="46"/>
      <c r="AF311" s="46"/>
      <c r="AG311" s="46"/>
      <c r="AH311" s="46"/>
      <c r="AI311" s="46"/>
      <c r="AJ311" s="46"/>
      <c r="AK311" s="46"/>
      <c r="AL311" s="46"/>
      <c r="AM311" s="46"/>
      <c r="AN311" s="46"/>
      <c r="AO311" s="46"/>
      <c r="AP311" s="46"/>
      <c r="AQ311" s="46"/>
      <c r="AR311" s="46"/>
      <c r="AS311" s="46"/>
      <c r="AT311" s="46"/>
      <c r="AU311" s="46"/>
      <c r="AV311" s="46"/>
      <c r="AW311" s="46"/>
      <c r="AX311" s="46"/>
      <c r="AY311" s="46"/>
      <c r="AZ311" s="46"/>
      <c r="BA311" s="46"/>
      <c r="BB311" s="46"/>
      <c r="BC311" s="46"/>
      <c r="BD311" s="46"/>
      <c r="BE311" s="46"/>
      <c r="BF311" s="46"/>
      <c r="BG311" s="46"/>
      <c r="BH311" s="46"/>
      <c r="BI311" s="46"/>
      <c r="BJ311" s="46"/>
      <c r="BK311" s="46"/>
      <c r="BL311" s="46"/>
      <c r="BM311" s="46"/>
      <c r="BN311" s="46"/>
      <c r="BO311" s="46"/>
      <c r="BP311" s="46"/>
      <c r="BQ311" s="46"/>
      <c r="BR311" s="46"/>
      <c r="BS311" s="46"/>
      <c r="BT311" s="46"/>
      <c r="BU311" s="46"/>
      <c r="BV311" s="46"/>
      <c r="BW311" s="46"/>
      <c r="BX311" s="46"/>
      <c r="BY311" s="46"/>
      <c r="BZ311" s="46"/>
      <c r="CA311" s="46"/>
      <c r="CB311" s="46"/>
      <c r="CC311" s="46"/>
      <c r="CD311" s="46"/>
      <c r="CE311" s="46"/>
      <c r="CF311" s="46"/>
      <c r="CG311" s="46"/>
      <c r="CH311" s="46"/>
      <c r="CI311" s="46"/>
      <c r="CJ311" s="46"/>
      <c r="CK311" s="46"/>
      <c r="CL311" s="46"/>
      <c r="CM311" s="46"/>
      <c r="CN311" s="46"/>
      <c r="CO311" s="46"/>
      <c r="CP311" s="46"/>
      <c r="CQ311" s="46"/>
      <c r="CR311" s="46"/>
      <c r="CS311" s="46"/>
      <c r="CT311" s="46"/>
      <c r="CU311" s="46"/>
      <c r="CV311" s="46"/>
      <c r="CW311" s="46"/>
      <c r="CX311" s="46"/>
      <c r="CY311" s="46"/>
      <c r="CZ311" s="46"/>
      <c r="DA311" s="46"/>
      <c r="DB311" s="46"/>
      <c r="DC311" s="46"/>
      <c r="DD311" s="46"/>
      <c r="DE311" s="46"/>
      <c r="DF311" s="46"/>
      <c r="DG311" s="46"/>
      <c r="DH311" s="46"/>
      <c r="DI311" s="46"/>
      <c r="DJ311" s="46"/>
      <c r="DK311" s="46"/>
      <c r="DL311" s="46"/>
      <c r="DM311" s="46"/>
      <c r="DN311" s="46"/>
      <c r="DO311" s="46"/>
      <c r="DP311" s="46"/>
      <c r="DQ311" s="46"/>
      <c r="DR311" s="46"/>
      <c r="DS311" s="46"/>
      <c r="DT311" s="46"/>
      <c r="DU311" s="46"/>
      <c r="DV311" s="46"/>
      <c r="DW311" s="46"/>
      <c r="DX311" s="46"/>
      <c r="DY311" s="46"/>
      <c r="DZ311" s="46"/>
      <c r="EA311" s="46"/>
      <c r="EB311" s="46"/>
      <c r="EC311" s="46"/>
      <c r="ED311" s="46"/>
      <c r="EE311" s="46"/>
      <c r="EF311" s="46"/>
      <c r="EG311" s="46"/>
      <c r="EH311" s="46"/>
      <c r="EI311" s="46"/>
      <c r="EJ311" s="46"/>
      <c r="EK311" s="46"/>
      <c r="EL311" s="46"/>
      <c r="EM311" s="46"/>
      <c r="EN311" s="46"/>
      <c r="EO311" s="46"/>
      <c r="EP311" s="46"/>
      <c r="EQ311" s="46"/>
      <c r="ER311" s="46"/>
      <c r="ES311" s="46"/>
      <c r="ET311" s="46"/>
      <c r="EU311" s="46"/>
      <c r="EV311" s="46"/>
      <c r="EW311" s="46"/>
      <c r="EX311" s="46"/>
      <c r="EY311" s="46"/>
      <c r="EZ311" s="46"/>
      <c r="FA311" s="46"/>
      <c r="FB311" s="46"/>
      <c r="FC311" s="46"/>
      <c r="FD311" s="46"/>
      <c r="FE311" s="46"/>
      <c r="FF311" s="46"/>
      <c r="FG311" s="46"/>
      <c r="FH311" s="46"/>
      <c r="FI311" s="46"/>
      <c r="FJ311" s="46"/>
      <c r="FK311" s="46"/>
      <c r="FL311" s="46"/>
      <c r="FM311" s="46"/>
      <c r="FN311" s="46"/>
      <c r="FO311" s="46"/>
      <c r="FP311" s="46"/>
      <c r="FQ311" s="46"/>
      <c r="FR311" s="46"/>
      <c r="FS311" s="46"/>
      <c r="FT311" s="46"/>
      <c r="FU311" s="46"/>
      <c r="FV311" s="46"/>
      <c r="FW311" s="46"/>
      <c r="FX311" s="46"/>
      <c r="FY311" s="46"/>
      <c r="FZ311" s="46"/>
      <c r="GA311" s="46"/>
      <c r="GB311" s="46"/>
      <c r="GC311" s="46"/>
      <c r="GD311" s="46"/>
      <c r="GE311" s="46"/>
      <c r="GF311" s="46"/>
      <c r="GG311" s="46"/>
      <c r="GH311" s="46"/>
      <c r="GI311" s="46"/>
      <c r="GJ311" s="46"/>
      <c r="GK311" s="46"/>
      <c r="GL311" s="46"/>
      <c r="GM311" s="46"/>
      <c r="GN311" s="46"/>
      <c r="GO311" s="46"/>
      <c r="GP311" s="46"/>
      <c r="GQ311" s="46"/>
      <c r="GR311" s="46"/>
      <c r="GS311" s="46"/>
      <c r="GT311" s="46"/>
      <c r="GU311" s="46"/>
      <c r="GV311" s="46"/>
      <c r="GW311" s="46"/>
      <c r="GX311" s="46"/>
      <c r="GY311" s="46"/>
      <c r="GZ311" s="46"/>
      <c r="HA311" s="46"/>
      <c r="HB311" s="46"/>
      <c r="HC311" s="46"/>
      <c r="HD311" s="46"/>
      <c r="HE311" s="46"/>
      <c r="HF311" s="46"/>
      <c r="HG311" s="46"/>
      <c r="HH311" s="46"/>
      <c r="HI311" s="46"/>
      <c r="HJ311" s="46"/>
      <c r="HK311" s="46"/>
      <c r="HL311" s="46"/>
      <c r="HM311" s="46"/>
      <c r="HN311" s="46"/>
      <c r="HO311" s="46"/>
      <c r="HP311" s="46"/>
      <c r="HQ311" s="46"/>
      <c r="HR311" s="46"/>
      <c r="HS311" s="46"/>
      <c r="HT311" s="46"/>
      <c r="HU311" s="46"/>
      <c r="HV311" s="46"/>
      <c r="HW311" s="46"/>
      <c r="HX311" s="46"/>
      <c r="HY311" s="46"/>
      <c r="HZ311" s="46"/>
      <c r="IA311" s="46"/>
      <c r="IB311" s="46"/>
      <c r="IC311" s="46"/>
      <c r="ID311" s="46"/>
      <c r="IE311" s="46"/>
      <c r="IF311" s="46"/>
      <c r="IG311" s="46"/>
      <c r="IH311" s="46"/>
      <c r="II311" s="46"/>
      <c r="IJ311" s="46"/>
      <c r="IK311" s="46"/>
      <c r="IL311" s="46"/>
      <c r="IM311" s="46"/>
      <c r="IN311" s="46"/>
      <c r="IO311" s="46"/>
      <c r="IP311" s="46"/>
      <c r="IQ311" s="46"/>
      <c r="IR311" s="46"/>
      <c r="IS311" s="46"/>
      <c r="IT311" s="46"/>
      <c r="IU311" s="46"/>
      <c r="IV311" s="46"/>
      <c r="IW311" s="46"/>
      <c r="IX311" s="46"/>
      <c r="IY311" s="46"/>
      <c r="IZ311" s="46"/>
      <c r="JA311" s="46"/>
      <c r="JB311" s="46"/>
      <c r="JC311" s="46"/>
      <c r="JD311" s="46"/>
      <c r="JE311" s="46"/>
      <c r="JF311" s="46"/>
      <c r="JG311" s="46"/>
      <c r="JH311" s="46"/>
      <c r="JI311" s="46"/>
      <c r="JJ311" s="46"/>
      <c r="JK311" s="46"/>
      <c r="JL311" s="46"/>
      <c r="JM311" s="46"/>
      <c r="JN311" s="46"/>
      <c r="JO311" s="46"/>
      <c r="JP311" s="46"/>
      <c r="JQ311" s="46"/>
      <c r="JR311" s="46"/>
      <c r="JS311" s="46"/>
      <c r="JT311" s="46"/>
      <c r="JU311" s="46"/>
      <c r="JV311" s="46"/>
      <c r="JW311" s="46"/>
      <c r="JX311" s="46"/>
      <c r="JY311" s="46"/>
      <c r="JZ311" s="46"/>
      <c r="KA311" s="46"/>
      <c r="KB311" s="46"/>
      <c r="KC311" s="46"/>
      <c r="KD311" s="46"/>
      <c r="KE311" s="46"/>
      <c r="KF311" s="46"/>
      <c r="KG311" s="46"/>
      <c r="KH311" s="46"/>
      <c r="KI311" s="46"/>
      <c r="KJ311" s="46"/>
      <c r="KK311" s="46"/>
      <c r="KL311" s="46"/>
      <c r="KM311" s="46"/>
      <c r="KN311" s="46"/>
      <c r="KO311" s="46"/>
      <c r="KP311" s="46"/>
      <c r="KQ311" s="46"/>
      <c r="KR311" s="46"/>
      <c r="KS311" s="46"/>
      <c r="KT311" s="46"/>
      <c r="KU311" s="46"/>
      <c r="KV311" s="46"/>
      <c r="KW311" s="46"/>
      <c r="KX311" s="46"/>
      <c r="KY311" s="46"/>
      <c r="KZ311" s="46"/>
      <c r="LA311" s="46"/>
      <c r="LB311" s="46"/>
      <c r="LC311" s="46"/>
      <c r="LD311" s="46"/>
      <c r="LE311" s="46"/>
      <c r="LF311" s="46"/>
      <c r="LG311" s="46"/>
      <c r="LH311" s="46"/>
      <c r="LI311" s="46"/>
      <c r="LJ311" s="46"/>
      <c r="LK311" s="46"/>
      <c r="LL311" s="46"/>
      <c r="LM311" s="46"/>
      <c r="LN311" s="46"/>
      <c r="LO311" s="46"/>
      <c r="LP311" s="46"/>
      <c r="LQ311" s="46"/>
      <c r="LR311" s="46"/>
      <c r="LS311" s="46"/>
      <c r="LT311" s="46"/>
      <c r="LU311" s="46"/>
      <c r="LV311" s="46"/>
      <c r="LW311" s="46"/>
      <c r="LX311" s="46"/>
      <c r="LY311" s="46"/>
      <c r="LZ311" s="46"/>
      <c r="MA311" s="46"/>
      <c r="MB311" s="46"/>
      <c r="MC311" s="46"/>
      <c r="MD311" s="46"/>
      <c r="ME311" s="46"/>
      <c r="MF311" s="46"/>
      <c r="MG311" s="46"/>
      <c r="MH311" s="46"/>
      <c r="MI311" s="46"/>
      <c r="MJ311" s="46"/>
      <c r="MK311" s="46"/>
      <c r="ML311" s="46"/>
      <c r="MM311" s="46"/>
      <c r="MN311" s="46"/>
      <c r="MO311" s="46"/>
      <c r="MP311" s="46"/>
      <c r="MQ311" s="46"/>
      <c r="MR311" s="46"/>
      <c r="MS311" s="46"/>
      <c r="MT311" s="46"/>
      <c r="MU311" s="46"/>
      <c r="MV311" s="46"/>
      <c r="MW311" s="46"/>
      <c r="MX311" s="46"/>
      <c r="MY311" s="46"/>
      <c r="MZ311" s="46"/>
      <c r="NA311" s="46"/>
      <c r="NB311" s="46"/>
      <c r="NC311" s="46"/>
      <c r="ND311" s="46"/>
      <c r="NE311" s="46"/>
      <c r="NF311" s="46"/>
      <c r="NG311" s="46"/>
      <c r="NH311" s="46"/>
      <c r="NI311" s="46"/>
      <c r="NJ311" s="46"/>
      <c r="NK311" s="46"/>
      <c r="NL311" s="46"/>
      <c r="NM311" s="46"/>
      <c r="NN311" s="46"/>
      <c r="NO311" s="46"/>
      <c r="NP311" s="46"/>
      <c r="NQ311" s="46"/>
      <c r="NR311" s="46"/>
      <c r="NS311" s="46"/>
      <c r="NT311" s="46"/>
      <c r="NU311" s="46"/>
      <c r="NV311" s="46"/>
      <c r="NW311" s="46"/>
      <c r="NX311" s="46"/>
      <c r="NY311" s="46"/>
      <c r="NZ311" s="46"/>
      <c r="OA311" s="46"/>
      <c r="OB311" s="46"/>
      <c r="OC311" s="46"/>
      <c r="OD311" s="46"/>
      <c r="OE311" s="46"/>
      <c r="OF311" s="46"/>
      <c r="OG311" s="46"/>
      <c r="OH311" s="46"/>
      <c r="OI311" s="46"/>
      <c r="OJ311" s="46"/>
      <c r="OK311" s="46"/>
      <c r="OL311" s="46"/>
      <c r="OM311" s="46"/>
      <c r="ON311" s="46"/>
      <c r="OO311" s="46"/>
      <c r="OP311" s="46"/>
      <c r="OQ311" s="46"/>
      <c r="OR311" s="46"/>
      <c r="OS311" s="46"/>
      <c r="OT311" s="46"/>
      <c r="OU311" s="46"/>
      <c r="OV311" s="46"/>
      <c r="OW311" s="46"/>
      <c r="OX311" s="46"/>
      <c r="OY311" s="46"/>
      <c r="OZ311" s="46"/>
      <c r="PA311" s="46"/>
      <c r="PB311" s="46"/>
      <c r="PC311" s="46"/>
      <c r="PD311" s="46"/>
      <c r="PE311" s="46"/>
      <c r="PF311" s="46"/>
      <c r="PG311" s="46"/>
      <c r="PH311" s="46"/>
      <c r="PI311" s="46"/>
      <c r="PJ311" s="46"/>
      <c r="PK311" s="46"/>
      <c r="PL311" s="46"/>
      <c r="PM311" s="46"/>
      <c r="PN311" s="46"/>
      <c r="PO311" s="46"/>
      <c r="PP311" s="46"/>
      <c r="PQ311" s="46"/>
      <c r="PR311" s="46"/>
      <c r="PS311" s="46"/>
      <c r="PT311" s="46"/>
    </row>
    <row r="312" spans="1:436" x14ac:dyDescent="0.2">
      <c r="A312" s="48" t="s">
        <v>10</v>
      </c>
      <c r="B312" s="49" t="s">
        <v>1</v>
      </c>
      <c r="C312" s="50">
        <v>94.1</v>
      </c>
      <c r="D312" s="50">
        <f>D311/C311*100</f>
        <v>96.543001686340645</v>
      </c>
      <c r="E312" s="50">
        <f t="shared" ref="E312" si="398">E311/D311*100</f>
        <v>97.816593886462883</v>
      </c>
      <c r="F312" s="50">
        <f>F311/E311*100</f>
        <v>97.937500000000014</v>
      </c>
      <c r="G312" s="50">
        <f>G311/F311*100</f>
        <v>98.674446166469139</v>
      </c>
      <c r="H312" s="50">
        <f>H311/G311*100</f>
        <v>97.74936250415756</v>
      </c>
      <c r="I312" s="50">
        <f>H311/G311*100</f>
        <v>97.74936250415756</v>
      </c>
      <c r="J312" s="50">
        <f>H311/G311*100</f>
        <v>97.74936250415756</v>
      </c>
      <c r="K312" s="50">
        <f>K311/H311*100</f>
        <v>100.4</v>
      </c>
      <c r="L312" s="50">
        <f>L311/H311*100</f>
        <v>100.8</v>
      </c>
      <c r="M312" s="50">
        <f>M311/K311*100</f>
        <v>100.49999999999999</v>
      </c>
      <c r="N312" s="50">
        <f>N311/L311*100</f>
        <v>100.70000000000002</v>
      </c>
      <c r="O312" s="50">
        <f t="shared" ref="O312:P312" si="399">O311/M311*100</f>
        <v>100.59999999999998</v>
      </c>
      <c r="P312" s="50">
        <f t="shared" si="399"/>
        <v>101.00000000000003</v>
      </c>
    </row>
    <row r="313" spans="1:436" ht="38.25" x14ac:dyDescent="0.2">
      <c r="A313" s="74" t="s">
        <v>49</v>
      </c>
      <c r="B313" s="49" t="s">
        <v>51</v>
      </c>
      <c r="C313" s="73">
        <f t="shared" ref="C313:F313" si="400">SUM(C315:C318)</f>
        <v>751</v>
      </c>
      <c r="D313" s="73">
        <f t="shared" si="400"/>
        <v>733</v>
      </c>
      <c r="E313" s="73">
        <f>SUM(E315:E318)</f>
        <v>700</v>
      </c>
      <c r="F313" s="73">
        <f t="shared" si="400"/>
        <v>691.9</v>
      </c>
      <c r="G313" s="73">
        <f>SUM(G315:G318)</f>
        <v>670.36</v>
      </c>
      <c r="H313" s="73">
        <f t="shared" ref="H313:P313" si="401">SUM(H315:H318)</f>
        <v>648</v>
      </c>
      <c r="I313" s="73">
        <f>SUM(H315:H318)</f>
        <v>648</v>
      </c>
      <c r="J313" s="73">
        <f>SUM(H315:H318)</f>
        <v>648</v>
      </c>
      <c r="K313" s="73">
        <f t="shared" si="401"/>
        <v>650.5920000000001</v>
      </c>
      <c r="L313" s="73">
        <f t="shared" si="401"/>
        <v>653.18399999999997</v>
      </c>
      <c r="M313" s="73">
        <f t="shared" si="401"/>
        <v>653.84496000000001</v>
      </c>
      <c r="N313" s="73">
        <f t="shared" si="401"/>
        <v>657.75628800000004</v>
      </c>
      <c r="O313" s="73">
        <f t="shared" si="401"/>
        <v>657.76802975999999</v>
      </c>
      <c r="P313" s="73">
        <f t="shared" si="401"/>
        <v>664.33385088000011</v>
      </c>
    </row>
    <row r="314" spans="1:436" x14ac:dyDescent="0.2">
      <c r="A314" s="48" t="s">
        <v>10</v>
      </c>
      <c r="B314" s="49" t="s">
        <v>1</v>
      </c>
      <c r="C314" s="50">
        <v>91.4</v>
      </c>
      <c r="D314" s="50">
        <f>D313/C313*100</f>
        <v>97.603195739014652</v>
      </c>
      <c r="E314" s="50">
        <f t="shared" ref="E314" si="402">E313/D313*100</f>
        <v>95.49795361527967</v>
      </c>
      <c r="F314" s="50">
        <f>F313/E313*100</f>
        <v>98.842857142857142</v>
      </c>
      <c r="G314" s="50">
        <f>G313/F313*100</f>
        <v>96.886833357421594</v>
      </c>
      <c r="H314" s="50">
        <f>H313/G313*100</f>
        <v>96.664478787517155</v>
      </c>
      <c r="I314" s="50">
        <f>H313/G313*100</f>
        <v>96.664478787517155</v>
      </c>
      <c r="J314" s="50">
        <f>H313/G313*100</f>
        <v>96.664478787517155</v>
      </c>
      <c r="K314" s="50">
        <f>K313/H313*100</f>
        <v>100.40000000000002</v>
      </c>
      <c r="L314" s="50">
        <f>L313/H313*100</f>
        <v>100.8</v>
      </c>
      <c r="M314" s="50">
        <f>M313/K313*100</f>
        <v>100.49999999999999</v>
      </c>
      <c r="N314" s="50">
        <f>N313/L313*100</f>
        <v>100.70000000000002</v>
      </c>
      <c r="O314" s="50">
        <f t="shared" ref="O314:P314" si="403">O313/M313*100</f>
        <v>100.6</v>
      </c>
      <c r="P314" s="50">
        <f t="shared" si="403"/>
        <v>101</v>
      </c>
    </row>
    <row r="315" spans="1:436" ht="25.5" x14ac:dyDescent="0.2">
      <c r="A315" s="63" t="s">
        <v>83</v>
      </c>
      <c r="B315" s="49" t="s">
        <v>51</v>
      </c>
      <c r="C315" s="73">
        <v>64</v>
      </c>
      <c r="D315" s="73">
        <v>67</v>
      </c>
      <c r="E315" s="73">
        <v>61</v>
      </c>
      <c r="F315" s="73">
        <v>57</v>
      </c>
      <c r="G315" s="73">
        <v>52</v>
      </c>
      <c r="H315" s="73">
        <v>70</v>
      </c>
      <c r="I315" s="73">
        <v>59</v>
      </c>
      <c r="J315" s="73">
        <v>59</v>
      </c>
      <c r="K315" s="73">
        <f t="shared" ref="K315:K318" si="404">H315*100.4%</f>
        <v>70.28</v>
      </c>
      <c r="L315" s="73">
        <f t="shared" ref="L315:L318" si="405">H315*100.8%</f>
        <v>70.56</v>
      </c>
      <c r="M315" s="73">
        <f t="shared" ref="M315:M318" si="406">K315*100.5%</f>
        <v>70.631399999999999</v>
      </c>
      <c r="N315" s="73">
        <f t="shared" ref="N315:N318" si="407">L315*100.7%</f>
        <v>71.053920000000005</v>
      </c>
      <c r="O315" s="73">
        <f t="shared" ref="O315:O318" si="408">M315*100.6%</f>
        <v>71.055188400000006</v>
      </c>
      <c r="P315" s="73">
        <f t="shared" ref="P315:P318" si="409">N315*101%</f>
        <v>71.764459200000005</v>
      </c>
    </row>
    <row r="316" spans="1:436" ht="19.5" customHeight="1" x14ac:dyDescent="0.2">
      <c r="A316" s="63" t="s">
        <v>154</v>
      </c>
      <c r="B316" s="49" t="s">
        <v>51</v>
      </c>
      <c r="C316" s="73"/>
      <c r="D316" s="73"/>
      <c r="E316" s="73"/>
      <c r="F316" s="73">
        <v>11.9</v>
      </c>
      <c r="G316" s="73">
        <v>12</v>
      </c>
      <c r="H316" s="73">
        <v>12</v>
      </c>
      <c r="I316" s="73">
        <v>16</v>
      </c>
      <c r="J316" s="73">
        <v>16</v>
      </c>
      <c r="K316" s="73">
        <f t="shared" si="404"/>
        <v>12.048</v>
      </c>
      <c r="L316" s="73">
        <f t="shared" si="405"/>
        <v>12.096</v>
      </c>
      <c r="M316" s="73">
        <f t="shared" si="406"/>
        <v>12.108239999999999</v>
      </c>
      <c r="N316" s="73">
        <f t="shared" si="407"/>
        <v>12.180672000000001</v>
      </c>
      <c r="O316" s="73">
        <f t="shared" si="408"/>
        <v>12.180889439999998</v>
      </c>
      <c r="P316" s="73">
        <f t="shared" si="409"/>
        <v>12.302478720000002</v>
      </c>
    </row>
    <row r="317" spans="1:436" ht="25.5" x14ac:dyDescent="0.2">
      <c r="A317" s="70" t="s">
        <v>121</v>
      </c>
      <c r="B317" s="49" t="s">
        <v>51</v>
      </c>
      <c r="C317" s="73">
        <v>35</v>
      </c>
      <c r="D317" s="73">
        <v>35</v>
      </c>
      <c r="E317" s="73">
        <v>34</v>
      </c>
      <c r="F317" s="73">
        <v>34</v>
      </c>
      <c r="G317" s="73">
        <v>33</v>
      </c>
      <c r="H317" s="73">
        <v>34</v>
      </c>
      <c r="I317" s="73">
        <v>34</v>
      </c>
      <c r="J317" s="73">
        <v>34</v>
      </c>
      <c r="K317" s="73">
        <f t="shared" si="404"/>
        <v>34.136000000000003</v>
      </c>
      <c r="L317" s="73">
        <f t="shared" si="405"/>
        <v>34.271999999999998</v>
      </c>
      <c r="M317" s="73">
        <f t="shared" si="406"/>
        <v>34.30668</v>
      </c>
      <c r="N317" s="73">
        <f t="shared" si="407"/>
        <v>34.511904000000001</v>
      </c>
      <c r="O317" s="73">
        <f t="shared" si="408"/>
        <v>34.512520080000002</v>
      </c>
      <c r="P317" s="73">
        <f t="shared" si="409"/>
        <v>34.857023040000001</v>
      </c>
    </row>
    <row r="318" spans="1:436" x14ac:dyDescent="0.2">
      <c r="A318" s="74" t="s">
        <v>47</v>
      </c>
      <c r="B318" s="49" t="s">
        <v>51</v>
      </c>
      <c r="C318" s="73">
        <v>652</v>
      </c>
      <c r="D318" s="73">
        <v>631</v>
      </c>
      <c r="E318" s="73">
        <v>605</v>
      </c>
      <c r="F318" s="73">
        <v>589</v>
      </c>
      <c r="G318" s="73">
        <v>573.36</v>
      </c>
      <c r="H318" s="73">
        <v>532</v>
      </c>
      <c r="I318" s="73">
        <v>558</v>
      </c>
      <c r="J318" s="73">
        <v>560</v>
      </c>
      <c r="K318" s="73">
        <f t="shared" si="404"/>
        <v>534.12800000000004</v>
      </c>
      <c r="L318" s="73">
        <f t="shared" si="405"/>
        <v>536.25599999999997</v>
      </c>
      <c r="M318" s="73">
        <f t="shared" si="406"/>
        <v>536.79863999999998</v>
      </c>
      <c r="N318" s="73">
        <f t="shared" si="407"/>
        <v>540.00979200000006</v>
      </c>
      <c r="O318" s="73">
        <f t="shared" si="408"/>
        <v>540.01943183999992</v>
      </c>
      <c r="P318" s="73">
        <f t="shared" si="409"/>
        <v>545.40988992000007</v>
      </c>
    </row>
    <row r="319" spans="1:436" x14ac:dyDescent="0.2">
      <c r="A319" s="74" t="s">
        <v>48</v>
      </c>
      <c r="B319" s="49" t="s">
        <v>51</v>
      </c>
      <c r="C319" s="83">
        <v>435</v>
      </c>
      <c r="D319" s="83">
        <v>412</v>
      </c>
      <c r="E319" s="83">
        <v>420</v>
      </c>
      <c r="F319" s="83">
        <v>405</v>
      </c>
      <c r="G319" s="83">
        <v>412</v>
      </c>
      <c r="H319" s="83">
        <v>410</v>
      </c>
      <c r="I319" s="83">
        <v>170</v>
      </c>
      <c r="J319" s="83">
        <v>171</v>
      </c>
      <c r="K319" s="73">
        <f>H319*100.4%</f>
        <v>411.64</v>
      </c>
      <c r="L319" s="73">
        <f>H319*100.8%</f>
        <v>413.28000000000003</v>
      </c>
      <c r="M319" s="73">
        <f>K319*100.5%</f>
        <v>413.69819999999993</v>
      </c>
      <c r="N319" s="73">
        <f>L319*100.7%</f>
        <v>416.1729600000001</v>
      </c>
      <c r="O319" s="73">
        <f>M319*100.6%</f>
        <v>416.18038919999992</v>
      </c>
      <c r="P319" s="73">
        <f>N319*101%</f>
        <v>420.3346896000001</v>
      </c>
    </row>
    <row r="320" spans="1:436" x14ac:dyDescent="0.2">
      <c r="A320" s="48" t="s">
        <v>10</v>
      </c>
      <c r="B320" s="49" t="s">
        <v>1</v>
      </c>
      <c r="C320" s="50">
        <v>99.3</v>
      </c>
      <c r="D320" s="50">
        <f>D319/C319*100</f>
        <v>94.71264367816093</v>
      </c>
      <c r="E320" s="50">
        <f t="shared" ref="E320" si="410">E319/D319*100</f>
        <v>101.94174757281553</v>
      </c>
      <c r="F320" s="50">
        <f>F319/E319*100</f>
        <v>96.428571428571431</v>
      </c>
      <c r="G320" s="50">
        <f>G319/F319*100</f>
        <v>101.72839506172839</v>
      </c>
      <c r="H320" s="50">
        <f>H319/G319*100</f>
        <v>99.514563106796118</v>
      </c>
      <c r="I320" s="50">
        <f>H319/G319*100</f>
        <v>99.514563106796118</v>
      </c>
      <c r="J320" s="50">
        <f>H319/G319*100</f>
        <v>99.514563106796118</v>
      </c>
      <c r="K320" s="50">
        <f>K319/H319*100</f>
        <v>100.4</v>
      </c>
      <c r="L320" s="50">
        <f>L319/H319*100</f>
        <v>100.8</v>
      </c>
      <c r="M320" s="50">
        <f>M319/K319*100</f>
        <v>100.49999999999999</v>
      </c>
      <c r="N320" s="50">
        <f>N319/L319*100</f>
        <v>100.70000000000002</v>
      </c>
      <c r="O320" s="50">
        <f t="shared" ref="O320:P320" si="411">O319/M319*100</f>
        <v>100.6</v>
      </c>
      <c r="P320" s="50">
        <f t="shared" si="411"/>
        <v>101</v>
      </c>
    </row>
    <row r="321" spans="1:16" ht="51" x14ac:dyDescent="0.2">
      <c r="A321" s="82" t="s">
        <v>41</v>
      </c>
      <c r="B321" s="49" t="s">
        <v>51</v>
      </c>
      <c r="C321" s="73">
        <f>C323+C325</f>
        <v>2334</v>
      </c>
      <c r="D321" s="73">
        <f t="shared" ref="D321:P321" si="412">D323+D325</f>
        <v>2457</v>
      </c>
      <c r="E321" s="73">
        <f t="shared" si="412"/>
        <v>2497</v>
      </c>
      <c r="F321" s="73">
        <f t="shared" si="412"/>
        <v>2451</v>
      </c>
      <c r="G321" s="73">
        <f t="shared" si="412"/>
        <v>2334.85</v>
      </c>
      <c r="H321" s="73">
        <f t="shared" si="412"/>
        <v>2366</v>
      </c>
      <c r="I321" s="73">
        <f>H323+H325</f>
        <v>2366</v>
      </c>
      <c r="J321" s="73">
        <f>H323+H325</f>
        <v>2366</v>
      </c>
      <c r="K321" s="73">
        <f t="shared" si="412"/>
        <v>2375.4639999999999</v>
      </c>
      <c r="L321" s="73">
        <f t="shared" si="412"/>
        <v>2384.9279999999999</v>
      </c>
      <c r="M321" s="73">
        <f t="shared" si="412"/>
        <v>2387.3413199999995</v>
      </c>
      <c r="N321" s="73">
        <f t="shared" si="412"/>
        <v>2401.6224960000004</v>
      </c>
      <c r="O321" s="73">
        <f t="shared" si="412"/>
        <v>2401.6653679199999</v>
      </c>
      <c r="P321" s="73">
        <f t="shared" si="412"/>
        <v>2425.6387209600002</v>
      </c>
    </row>
    <row r="322" spans="1:16" x14ac:dyDescent="0.2">
      <c r="A322" s="48" t="s">
        <v>10</v>
      </c>
      <c r="B322" s="49" t="s">
        <v>1</v>
      </c>
      <c r="C322" s="50">
        <v>103.2</v>
      </c>
      <c r="D322" s="50">
        <f>D321/C321*100</f>
        <v>105.26992287917739</v>
      </c>
      <c r="E322" s="50">
        <f t="shared" ref="E322" si="413">E321/D321*100</f>
        <v>101.62800162800163</v>
      </c>
      <c r="F322" s="50">
        <f>F321/E321*100</f>
        <v>98.157789347216664</v>
      </c>
      <c r="G322" s="50">
        <f>G321/F321*100</f>
        <v>95.261117911056701</v>
      </c>
      <c r="H322" s="50">
        <f>H321/G321*100</f>
        <v>101.33413281367112</v>
      </c>
      <c r="I322" s="50">
        <f>H321/G321*100</f>
        <v>101.33413281367112</v>
      </c>
      <c r="J322" s="50">
        <f>H321/G321*100</f>
        <v>101.33413281367112</v>
      </c>
      <c r="K322" s="50">
        <f>K321/H321*100</f>
        <v>100.4</v>
      </c>
      <c r="L322" s="50">
        <f>L321/H321*100</f>
        <v>100.8</v>
      </c>
      <c r="M322" s="50">
        <f>M321/K321*100</f>
        <v>100.49999999999999</v>
      </c>
      <c r="N322" s="50">
        <f>N321/L321*100</f>
        <v>100.70000000000002</v>
      </c>
      <c r="O322" s="50">
        <f t="shared" ref="O322:P322" si="414">O321/M321*100</f>
        <v>100.60000000000002</v>
      </c>
      <c r="P322" s="50">
        <f t="shared" si="414"/>
        <v>101</v>
      </c>
    </row>
    <row r="323" spans="1:16" ht="38.25" x14ac:dyDescent="0.2">
      <c r="A323" s="74" t="s">
        <v>49</v>
      </c>
      <c r="B323" s="49" t="s">
        <v>51</v>
      </c>
      <c r="C323" s="73">
        <v>623</v>
      </c>
      <c r="D323" s="73">
        <v>818</v>
      </c>
      <c r="E323" s="73">
        <v>657</v>
      </c>
      <c r="F323" s="73">
        <v>650</v>
      </c>
      <c r="G323" s="73">
        <v>531.85</v>
      </c>
      <c r="H323" s="73">
        <v>601</v>
      </c>
      <c r="I323" s="73">
        <v>620</v>
      </c>
      <c r="J323" s="73">
        <v>620</v>
      </c>
      <c r="K323" s="73">
        <f>H323*100.4%</f>
        <v>603.404</v>
      </c>
      <c r="L323" s="73">
        <f>H323*100.8%</f>
        <v>605.80799999999999</v>
      </c>
      <c r="M323" s="73">
        <f>K323*100.5%</f>
        <v>606.42101999999988</v>
      </c>
      <c r="N323" s="73">
        <f>L323*100.7%</f>
        <v>610.04865600000005</v>
      </c>
      <c r="O323" s="73">
        <f>M323*100.6%</f>
        <v>610.05954611999994</v>
      </c>
      <c r="P323" s="73">
        <f>N323*101%</f>
        <v>616.14914256000009</v>
      </c>
    </row>
    <row r="324" spans="1:16" x14ac:dyDescent="0.2">
      <c r="A324" s="48" t="s">
        <v>10</v>
      </c>
      <c r="B324" s="49" t="s">
        <v>1</v>
      </c>
      <c r="C324" s="50">
        <v>112.5</v>
      </c>
      <c r="D324" s="50">
        <f>D323/C323*100</f>
        <v>131.30016051364365</v>
      </c>
      <c r="E324" s="50">
        <f t="shared" ref="E324" si="415">E323/D323*100</f>
        <v>80.317848410757946</v>
      </c>
      <c r="F324" s="50">
        <f>F323/E323*100</f>
        <v>98.93455098934551</v>
      </c>
      <c r="G324" s="50">
        <f>G323/F323*100</f>
        <v>81.823076923076925</v>
      </c>
      <c r="H324" s="50">
        <f>H323/G323*100</f>
        <v>113.00178621791859</v>
      </c>
      <c r="I324" s="50">
        <f>H323/G323*100</f>
        <v>113.00178621791859</v>
      </c>
      <c r="J324" s="50">
        <f>H323/G323*100</f>
        <v>113.00178621791859</v>
      </c>
      <c r="K324" s="50">
        <f>K323/H323*100</f>
        <v>100.4</v>
      </c>
      <c r="L324" s="50">
        <f>L323/H323*100</f>
        <v>100.8</v>
      </c>
      <c r="M324" s="50">
        <f>M323/K323*100</f>
        <v>100.49999999999999</v>
      </c>
      <c r="N324" s="50">
        <f>N323/L323*100</f>
        <v>100.70000000000002</v>
      </c>
      <c r="O324" s="50">
        <f t="shared" ref="O324:P324" si="416">O323/M323*100</f>
        <v>100.6</v>
      </c>
      <c r="P324" s="50">
        <f t="shared" si="416"/>
        <v>101</v>
      </c>
    </row>
    <row r="325" spans="1:16" x14ac:dyDescent="0.2">
      <c r="A325" s="74" t="s">
        <v>48</v>
      </c>
      <c r="B325" s="49" t="s">
        <v>51</v>
      </c>
      <c r="C325" s="83">
        <v>1711</v>
      </c>
      <c r="D325" s="83">
        <v>1639</v>
      </c>
      <c r="E325" s="83">
        <v>1840</v>
      </c>
      <c r="F325" s="83">
        <v>1801</v>
      </c>
      <c r="G325" s="83">
        <v>1803</v>
      </c>
      <c r="H325" s="83">
        <v>1765</v>
      </c>
      <c r="I325" s="83">
        <v>170</v>
      </c>
      <c r="J325" s="83">
        <v>171</v>
      </c>
      <c r="K325" s="83">
        <f>H325*100.4%</f>
        <v>1772.06</v>
      </c>
      <c r="L325" s="83">
        <f>H325*100.8%</f>
        <v>1779.1200000000001</v>
      </c>
      <c r="M325" s="83">
        <f>K325*100.5%</f>
        <v>1780.9202999999998</v>
      </c>
      <c r="N325" s="83">
        <f>L325*100.7%</f>
        <v>1791.5738400000002</v>
      </c>
      <c r="O325" s="83">
        <f>M325*100.6%</f>
        <v>1791.6058217999998</v>
      </c>
      <c r="P325" s="83">
        <f>N325*101%</f>
        <v>1809.4895784000003</v>
      </c>
    </row>
    <row r="326" spans="1:16" x14ac:dyDescent="0.2">
      <c r="A326" s="48" t="s">
        <v>10</v>
      </c>
      <c r="B326" s="49" t="s">
        <v>1</v>
      </c>
      <c r="C326" s="50">
        <v>100.2</v>
      </c>
      <c r="D326" s="50">
        <f>D325/C325*100</f>
        <v>95.791934541203972</v>
      </c>
      <c r="E326" s="50">
        <f t="shared" ref="E326" si="417">E325/D325*100</f>
        <v>112.26357535082367</v>
      </c>
      <c r="F326" s="50">
        <f>F325/E325*100</f>
        <v>97.880434782608688</v>
      </c>
      <c r="G326" s="50">
        <f>G325/F325*100</f>
        <v>100.11104941699057</v>
      </c>
      <c r="H326" s="50">
        <f>H325/G325*100</f>
        <v>97.892401552967272</v>
      </c>
      <c r="I326" s="50">
        <f>H325/G325*100</f>
        <v>97.892401552967272</v>
      </c>
      <c r="J326" s="50">
        <f>H325/G325*100</f>
        <v>97.892401552967272</v>
      </c>
      <c r="K326" s="50">
        <f>K325/H325*100</f>
        <v>100.4</v>
      </c>
      <c r="L326" s="50">
        <f>L325/H325*100</f>
        <v>100.8</v>
      </c>
      <c r="M326" s="50">
        <f>M325/K325*100</f>
        <v>100.49999999999999</v>
      </c>
      <c r="N326" s="50">
        <f>N325/L325*100</f>
        <v>100.70000000000002</v>
      </c>
      <c r="O326" s="50">
        <f t="shared" ref="O326:P326" si="418">O325/M325*100</f>
        <v>100.6</v>
      </c>
      <c r="P326" s="50">
        <f t="shared" si="418"/>
        <v>101</v>
      </c>
    </row>
    <row r="327" spans="1:16" ht="51" x14ac:dyDescent="0.2">
      <c r="A327" s="82" t="s">
        <v>42</v>
      </c>
      <c r="B327" s="49" t="s">
        <v>51</v>
      </c>
      <c r="C327" s="73">
        <f t="shared" ref="C327:E327" si="419">C329+C336</f>
        <v>6886</v>
      </c>
      <c r="D327" s="73">
        <f t="shared" si="419"/>
        <v>6878</v>
      </c>
      <c r="E327" s="73">
        <f t="shared" si="419"/>
        <v>6979</v>
      </c>
      <c r="F327" s="73">
        <f>F329+F336</f>
        <v>6865</v>
      </c>
      <c r="G327" s="73">
        <f t="shared" ref="G327:P327" si="420">G329+G336</f>
        <v>6794.1900000000005</v>
      </c>
      <c r="H327" s="73">
        <f t="shared" si="420"/>
        <v>6775.5</v>
      </c>
      <c r="I327" s="73">
        <f>H329+H336</f>
        <v>6775.5</v>
      </c>
      <c r="J327" s="73">
        <f>H329+H336</f>
        <v>6775.5</v>
      </c>
      <c r="K327" s="73">
        <f t="shared" si="420"/>
        <v>6802.6019999999999</v>
      </c>
      <c r="L327" s="73">
        <f t="shared" si="420"/>
        <v>6829.7039999999997</v>
      </c>
      <c r="M327" s="73">
        <f t="shared" si="420"/>
        <v>6836.6150099999986</v>
      </c>
      <c r="N327" s="73">
        <f t="shared" si="420"/>
        <v>6877.5119280000017</v>
      </c>
      <c r="O327" s="73">
        <f t="shared" si="420"/>
        <v>6877.634700059999</v>
      </c>
      <c r="P327" s="73">
        <f t="shared" si="420"/>
        <v>6946.2870472800014</v>
      </c>
    </row>
    <row r="328" spans="1:16" x14ac:dyDescent="0.2">
      <c r="A328" s="48" t="s">
        <v>10</v>
      </c>
      <c r="B328" s="49" t="s">
        <v>1</v>
      </c>
      <c r="C328" s="50">
        <v>101.7</v>
      </c>
      <c r="D328" s="50">
        <f>D327/C327*100</f>
        <v>99.883822248039493</v>
      </c>
      <c r="E328" s="50">
        <f t="shared" ref="E328" si="421">E327/D327*100</f>
        <v>101.46845013085199</v>
      </c>
      <c r="F328" s="50">
        <f>F327/E327*100</f>
        <v>98.366528155896262</v>
      </c>
      <c r="G328" s="50">
        <f>G327/F327*100</f>
        <v>98.968536052439916</v>
      </c>
      <c r="H328" s="50">
        <f>H327/G327*100</f>
        <v>99.724912020417435</v>
      </c>
      <c r="I328" s="50">
        <f>H327/G327*100</f>
        <v>99.724912020417435</v>
      </c>
      <c r="J328" s="50">
        <f>H327/G327*100</f>
        <v>99.724912020417435</v>
      </c>
      <c r="K328" s="50">
        <f>K327/H327*100</f>
        <v>100.4</v>
      </c>
      <c r="L328" s="50">
        <f>L327/H327*100</f>
        <v>100.8</v>
      </c>
      <c r="M328" s="50">
        <f>M327/K327*100</f>
        <v>100.49999999999999</v>
      </c>
      <c r="N328" s="50">
        <f>N327/L327*100</f>
        <v>100.70000000000003</v>
      </c>
      <c r="O328" s="50">
        <f t="shared" ref="O328:P328" si="422">O327/M327*100</f>
        <v>100.6</v>
      </c>
      <c r="P328" s="50">
        <f t="shared" si="422"/>
        <v>101</v>
      </c>
    </row>
    <row r="329" spans="1:16" ht="38.25" x14ac:dyDescent="0.2">
      <c r="A329" s="74" t="s">
        <v>49</v>
      </c>
      <c r="B329" s="49" t="s">
        <v>51</v>
      </c>
      <c r="C329" s="73">
        <f t="shared" ref="C329:D329" si="423">SUM(C331:C335)</f>
        <v>6871</v>
      </c>
      <c r="D329" s="73">
        <f t="shared" si="423"/>
        <v>6862</v>
      </c>
      <c r="E329" s="73">
        <f>SUM(E331:E335)</f>
        <v>6961</v>
      </c>
      <c r="F329" s="73">
        <f>SUM(F331:F335)</f>
        <v>6848</v>
      </c>
      <c r="G329" s="73">
        <f>SUM(G331:G335)</f>
        <v>6778.1900000000005</v>
      </c>
      <c r="H329" s="73">
        <f t="shared" ref="H329:P329" si="424">SUM(H331:H335)</f>
        <v>6763.5</v>
      </c>
      <c r="I329" s="73">
        <f>SUM(H331:H335)</f>
        <v>6763.5</v>
      </c>
      <c r="J329" s="73">
        <f>SUM(H331:H335)</f>
        <v>6763.5</v>
      </c>
      <c r="K329" s="73">
        <f t="shared" si="424"/>
        <v>6790.5540000000001</v>
      </c>
      <c r="L329" s="73">
        <f t="shared" si="424"/>
        <v>6817.6080000000002</v>
      </c>
      <c r="M329" s="73">
        <f t="shared" si="424"/>
        <v>6824.5067699999991</v>
      </c>
      <c r="N329" s="73">
        <f t="shared" si="424"/>
        <v>6865.3312560000013</v>
      </c>
      <c r="O329" s="73">
        <f t="shared" si="424"/>
        <v>6865.4538106199989</v>
      </c>
      <c r="P329" s="73">
        <f t="shared" si="424"/>
        <v>6933.9845685600012</v>
      </c>
    </row>
    <row r="330" spans="1:16" x14ac:dyDescent="0.2">
      <c r="A330" s="48" t="s">
        <v>10</v>
      </c>
      <c r="B330" s="49" t="s">
        <v>1</v>
      </c>
      <c r="C330" s="50">
        <v>101.7</v>
      </c>
      <c r="D330" s="50">
        <f>D329/C329*100</f>
        <v>99.869014699461502</v>
      </c>
      <c r="E330" s="50">
        <f t="shared" ref="E330" si="425">E329/D329*100</f>
        <v>101.44272806761876</v>
      </c>
      <c r="F330" s="50">
        <f>F329/E329*100</f>
        <v>98.376670018675483</v>
      </c>
      <c r="G330" s="50">
        <f>G329/F329*100</f>
        <v>98.980578271028037</v>
      </c>
      <c r="H330" s="50">
        <f>H329/G329*100</f>
        <v>99.783275476196437</v>
      </c>
      <c r="I330" s="50">
        <f>H329/G329*100</f>
        <v>99.783275476196437</v>
      </c>
      <c r="J330" s="50">
        <f>H329/G329*100</f>
        <v>99.783275476196437</v>
      </c>
      <c r="K330" s="50">
        <f>K329/H329*100</f>
        <v>100.4</v>
      </c>
      <c r="L330" s="50">
        <f>L329/H329*100</f>
        <v>100.8</v>
      </c>
      <c r="M330" s="50">
        <f>M329/K329*100</f>
        <v>100.49999999999999</v>
      </c>
      <c r="N330" s="50">
        <f>N329/L329*100</f>
        <v>100.70000000000002</v>
      </c>
      <c r="O330" s="50">
        <f t="shared" ref="O330:P330" si="426">O329/M329*100</f>
        <v>100.6</v>
      </c>
      <c r="P330" s="50">
        <f t="shared" si="426"/>
        <v>101</v>
      </c>
    </row>
    <row r="331" spans="1:16" ht="25.5" x14ac:dyDescent="0.2">
      <c r="A331" s="63" t="s">
        <v>81</v>
      </c>
      <c r="B331" s="49" t="s">
        <v>51</v>
      </c>
      <c r="C331" s="73">
        <v>27</v>
      </c>
      <c r="D331" s="73">
        <v>27</v>
      </c>
      <c r="E331" s="73">
        <v>28</v>
      </c>
      <c r="F331" s="73">
        <v>27</v>
      </c>
      <c r="G331" s="73">
        <v>24</v>
      </c>
      <c r="H331" s="73">
        <v>25</v>
      </c>
      <c r="I331" s="73">
        <v>29</v>
      </c>
      <c r="J331" s="73">
        <v>29</v>
      </c>
      <c r="K331" s="73">
        <f t="shared" ref="K331:K335" si="427">H331*100.4%</f>
        <v>25.1</v>
      </c>
      <c r="L331" s="73">
        <f t="shared" ref="L331:L335" si="428">H331*100.8%</f>
        <v>25.2</v>
      </c>
      <c r="M331" s="73">
        <f t="shared" ref="M331:M335" si="429">K331*100.5%</f>
        <v>25.2255</v>
      </c>
      <c r="N331" s="73">
        <f t="shared" ref="N331:N335" si="430">L331*100.7%</f>
        <v>25.376400000000004</v>
      </c>
      <c r="O331" s="73">
        <f t="shared" ref="O331:O335" si="431">M331*100.6%</f>
        <v>25.376853000000001</v>
      </c>
      <c r="P331" s="73">
        <f t="shared" ref="P331:P335" si="432">N331*101%</f>
        <v>25.630164000000004</v>
      </c>
    </row>
    <row r="332" spans="1:16" x14ac:dyDescent="0.2">
      <c r="A332" s="70" t="s">
        <v>84</v>
      </c>
      <c r="B332" s="49" t="s">
        <v>51</v>
      </c>
      <c r="C332" s="73">
        <v>11</v>
      </c>
      <c r="D332" s="73">
        <v>11</v>
      </c>
      <c r="E332" s="73">
        <v>12</v>
      </c>
      <c r="F332" s="73">
        <v>12</v>
      </c>
      <c r="G332" s="73">
        <v>8.8000000000000007</v>
      </c>
      <c r="H332" s="73">
        <v>9.5</v>
      </c>
      <c r="I332" s="73">
        <v>12</v>
      </c>
      <c r="J332" s="73">
        <v>12</v>
      </c>
      <c r="K332" s="73">
        <f t="shared" si="427"/>
        <v>9.5380000000000003</v>
      </c>
      <c r="L332" s="73">
        <f t="shared" si="428"/>
        <v>9.5760000000000005</v>
      </c>
      <c r="M332" s="73">
        <f t="shared" si="429"/>
        <v>9.5856899999999996</v>
      </c>
      <c r="N332" s="73">
        <f t="shared" si="430"/>
        <v>9.6430320000000016</v>
      </c>
      <c r="O332" s="73">
        <f t="shared" si="431"/>
        <v>9.6432041399999999</v>
      </c>
      <c r="P332" s="73">
        <f t="shared" si="432"/>
        <v>9.7394623200000012</v>
      </c>
    </row>
    <row r="333" spans="1:16" ht="25.5" x14ac:dyDescent="0.2">
      <c r="A333" s="70" t="s">
        <v>135</v>
      </c>
      <c r="B333" s="49" t="s">
        <v>51</v>
      </c>
      <c r="C333" s="73">
        <v>5</v>
      </c>
      <c r="D333" s="73">
        <v>6</v>
      </c>
      <c r="E333" s="73">
        <v>6</v>
      </c>
      <c r="F333" s="73">
        <v>6</v>
      </c>
      <c r="G333" s="73">
        <v>7</v>
      </c>
      <c r="H333" s="73">
        <v>7</v>
      </c>
      <c r="I333" s="73">
        <v>7</v>
      </c>
      <c r="J333" s="73">
        <v>7</v>
      </c>
      <c r="K333" s="73">
        <f t="shared" si="427"/>
        <v>7.0280000000000005</v>
      </c>
      <c r="L333" s="73">
        <f t="shared" si="428"/>
        <v>7.056</v>
      </c>
      <c r="M333" s="73">
        <f t="shared" si="429"/>
        <v>7.0631399999999998</v>
      </c>
      <c r="N333" s="73">
        <f t="shared" si="430"/>
        <v>7.105392000000001</v>
      </c>
      <c r="O333" s="73">
        <f t="shared" si="431"/>
        <v>7.1055188400000002</v>
      </c>
      <c r="P333" s="73">
        <f t="shared" si="432"/>
        <v>7.1764459200000008</v>
      </c>
    </row>
    <row r="334" spans="1:16" ht="25.5" x14ac:dyDescent="0.2">
      <c r="A334" s="70" t="s">
        <v>153</v>
      </c>
      <c r="B334" s="49" t="s">
        <v>51</v>
      </c>
      <c r="C334" s="73"/>
      <c r="D334" s="73"/>
      <c r="E334" s="73"/>
      <c r="F334" s="73">
        <v>24</v>
      </c>
      <c r="G334" s="73">
        <v>22.5</v>
      </c>
      <c r="H334" s="73">
        <v>22</v>
      </c>
      <c r="I334" s="73">
        <v>26</v>
      </c>
      <c r="J334" s="73">
        <v>26</v>
      </c>
      <c r="K334" s="73">
        <f t="shared" si="427"/>
        <v>22.088000000000001</v>
      </c>
      <c r="L334" s="73">
        <f t="shared" si="428"/>
        <v>22.176000000000002</v>
      </c>
      <c r="M334" s="73">
        <f t="shared" si="429"/>
        <v>22.198439999999998</v>
      </c>
      <c r="N334" s="73">
        <f t="shared" si="430"/>
        <v>22.331232000000004</v>
      </c>
      <c r="O334" s="73">
        <f t="shared" si="431"/>
        <v>22.331630639999997</v>
      </c>
      <c r="P334" s="73">
        <f t="shared" si="432"/>
        <v>22.554544320000005</v>
      </c>
    </row>
    <row r="335" spans="1:16" x14ac:dyDescent="0.2">
      <c r="A335" s="74" t="s">
        <v>47</v>
      </c>
      <c r="B335" s="49" t="s">
        <v>51</v>
      </c>
      <c r="C335" s="73">
        <v>6828</v>
      </c>
      <c r="D335" s="73">
        <v>6818</v>
      </c>
      <c r="E335" s="73">
        <v>6915</v>
      </c>
      <c r="F335" s="73">
        <v>6779</v>
      </c>
      <c r="G335" s="73">
        <v>6715.89</v>
      </c>
      <c r="H335" s="73">
        <v>6700</v>
      </c>
      <c r="I335" s="73">
        <v>6639</v>
      </c>
      <c r="J335" s="73">
        <v>6639</v>
      </c>
      <c r="K335" s="73">
        <f t="shared" si="427"/>
        <v>6726.8</v>
      </c>
      <c r="L335" s="73">
        <f t="shared" si="428"/>
        <v>6753.6</v>
      </c>
      <c r="M335" s="73">
        <f t="shared" si="429"/>
        <v>6760.4339999999993</v>
      </c>
      <c r="N335" s="73">
        <f t="shared" si="430"/>
        <v>6800.8752000000013</v>
      </c>
      <c r="O335" s="73">
        <f t="shared" si="431"/>
        <v>6800.996603999999</v>
      </c>
      <c r="P335" s="73">
        <f t="shared" si="432"/>
        <v>6868.883952000001</v>
      </c>
    </row>
    <row r="336" spans="1:16" x14ac:dyDescent="0.2">
      <c r="A336" s="74" t="s">
        <v>48</v>
      </c>
      <c r="B336" s="49" t="s">
        <v>51</v>
      </c>
      <c r="C336" s="73">
        <v>15</v>
      </c>
      <c r="D336" s="73">
        <v>16</v>
      </c>
      <c r="E336" s="73">
        <v>18</v>
      </c>
      <c r="F336" s="73">
        <v>17</v>
      </c>
      <c r="G336" s="73">
        <v>16</v>
      </c>
      <c r="H336" s="73">
        <v>12</v>
      </c>
      <c r="I336" s="73">
        <v>170</v>
      </c>
      <c r="J336" s="73">
        <v>171</v>
      </c>
      <c r="K336" s="73">
        <f>H336*100.4%</f>
        <v>12.048</v>
      </c>
      <c r="L336" s="73">
        <f>H336*100.8%</f>
        <v>12.096</v>
      </c>
      <c r="M336" s="73">
        <f>K336*100.5%</f>
        <v>12.108239999999999</v>
      </c>
      <c r="N336" s="73">
        <f>L336*100.7%</f>
        <v>12.180672000000001</v>
      </c>
      <c r="O336" s="73">
        <f>M336*100.6%</f>
        <v>12.180889439999998</v>
      </c>
      <c r="P336" s="73">
        <f>N336*101%</f>
        <v>12.302478720000002</v>
      </c>
    </row>
    <row r="337" spans="1:16" x14ac:dyDescent="0.2">
      <c r="A337" s="48" t="s">
        <v>10</v>
      </c>
      <c r="B337" s="49" t="s">
        <v>1</v>
      </c>
      <c r="C337" s="50">
        <v>100</v>
      </c>
      <c r="D337" s="50">
        <f>D336/C336*100</f>
        <v>106.66666666666667</v>
      </c>
      <c r="E337" s="50">
        <f t="shared" ref="E337" si="433">E336/D336*100</f>
        <v>112.5</v>
      </c>
      <c r="F337" s="50">
        <f>F336/E336*100</f>
        <v>94.444444444444443</v>
      </c>
      <c r="G337" s="50">
        <f>G336/F336*100</f>
        <v>94.117647058823522</v>
      </c>
      <c r="H337" s="50">
        <f>H336/G336*100</f>
        <v>75</v>
      </c>
      <c r="I337" s="50">
        <f>H336/G336*100</f>
        <v>75</v>
      </c>
      <c r="J337" s="50">
        <f>H336/G336*100</f>
        <v>75</v>
      </c>
      <c r="K337" s="50">
        <f>K336/H336*100</f>
        <v>100.4</v>
      </c>
      <c r="L337" s="50">
        <f>L336/H336*100</f>
        <v>100.8</v>
      </c>
      <c r="M337" s="50">
        <f>M336/K336*100</f>
        <v>100.49999999999999</v>
      </c>
      <c r="N337" s="50">
        <f>N336/L336*100</f>
        <v>100.70000000000002</v>
      </c>
      <c r="O337" s="50">
        <f t="shared" ref="O337:P337" si="434">O336/M336*100</f>
        <v>100.6</v>
      </c>
      <c r="P337" s="50">
        <f t="shared" si="434"/>
        <v>101</v>
      </c>
    </row>
    <row r="338" spans="1:16" x14ac:dyDescent="0.2">
      <c r="A338" s="82" t="s">
        <v>64</v>
      </c>
      <c r="B338" s="49" t="s">
        <v>51</v>
      </c>
      <c r="C338" s="73">
        <f>C340+C353</f>
        <v>6713</v>
      </c>
      <c r="D338" s="73">
        <f t="shared" ref="D338:P338" si="435">D340+D353</f>
        <v>6749</v>
      </c>
      <c r="E338" s="73">
        <f t="shared" si="435"/>
        <v>6382</v>
      </c>
      <c r="F338" s="73">
        <f t="shared" si="435"/>
        <v>6601</v>
      </c>
      <c r="G338" s="73">
        <f t="shared" si="435"/>
        <v>6528.8000000000011</v>
      </c>
      <c r="H338" s="73">
        <f t="shared" si="435"/>
        <v>6677.2</v>
      </c>
      <c r="I338" s="73">
        <f>H340+H353</f>
        <v>6677.2</v>
      </c>
      <c r="J338" s="73">
        <f>H340+H353</f>
        <v>6677.2</v>
      </c>
      <c r="K338" s="73">
        <f t="shared" si="435"/>
        <v>6703.9088000000002</v>
      </c>
      <c r="L338" s="73">
        <f t="shared" si="435"/>
        <v>6730.6176000000005</v>
      </c>
      <c r="M338" s="73">
        <f t="shared" si="435"/>
        <v>6737.428343999999</v>
      </c>
      <c r="N338" s="73">
        <f t="shared" si="435"/>
        <v>6777.7319232</v>
      </c>
      <c r="O338" s="73">
        <f t="shared" si="435"/>
        <v>6777.8529140640003</v>
      </c>
      <c r="P338" s="73">
        <f t="shared" si="435"/>
        <v>6845.5092424320019</v>
      </c>
    </row>
    <row r="339" spans="1:16" x14ac:dyDescent="0.2">
      <c r="A339" s="48" t="s">
        <v>10</v>
      </c>
      <c r="B339" s="49" t="s">
        <v>1</v>
      </c>
      <c r="C339" s="50">
        <v>100.6</v>
      </c>
      <c r="D339" s="50">
        <f>D338/C338*100</f>
        <v>100.53627290332192</v>
      </c>
      <c r="E339" s="50">
        <f>E338/D338*100</f>
        <v>94.562157356645429</v>
      </c>
      <c r="F339" s="50">
        <f>F338/E338*100</f>
        <v>103.43152616734565</v>
      </c>
      <c r="G339" s="50">
        <f>G338/F338*100</f>
        <v>98.906226329344065</v>
      </c>
      <c r="H339" s="50">
        <f>H338/G338*100</f>
        <v>102.27300575909813</v>
      </c>
      <c r="I339" s="50">
        <f>H338/G338*100</f>
        <v>102.27300575909813</v>
      </c>
      <c r="J339" s="50">
        <f>H338/G338*100</f>
        <v>102.27300575909813</v>
      </c>
      <c r="K339" s="50">
        <f>K338/H338*100</f>
        <v>100.4</v>
      </c>
      <c r="L339" s="50">
        <f>L338/H338*100</f>
        <v>100.8</v>
      </c>
      <c r="M339" s="50">
        <f>M338/K338*100</f>
        <v>100.49999999999999</v>
      </c>
      <c r="N339" s="50">
        <f>N338/L338*100</f>
        <v>100.69999999999999</v>
      </c>
      <c r="O339" s="50">
        <f t="shared" ref="O339:P339" si="436">O338/M338*100</f>
        <v>100.60000000000002</v>
      </c>
      <c r="P339" s="50">
        <f t="shared" si="436"/>
        <v>101.00000000000003</v>
      </c>
    </row>
    <row r="340" spans="1:16" ht="38.25" x14ac:dyDescent="0.2">
      <c r="A340" s="74" t="s">
        <v>49</v>
      </c>
      <c r="B340" s="49" t="s">
        <v>51</v>
      </c>
      <c r="C340" s="73">
        <f>SUM(C342:C352)</f>
        <v>6677</v>
      </c>
      <c r="D340" s="73">
        <f t="shared" ref="D340" si="437">SUM(D342:D352)</f>
        <v>6720</v>
      </c>
      <c r="E340" s="73">
        <f>SUM(E342:E352)</f>
        <v>6340</v>
      </c>
      <c r="F340" s="73">
        <f>SUM(F342:F352)</f>
        <v>6564</v>
      </c>
      <c r="G340" s="73">
        <f>SUM(G342:G352)</f>
        <v>6487.8000000000011</v>
      </c>
      <c r="H340" s="73">
        <f t="shared" ref="H340:P340" si="438">SUM(H342:H352)</f>
        <v>6635.2</v>
      </c>
      <c r="I340" s="73">
        <f>SUM(H342:H352)</f>
        <v>6635.2</v>
      </c>
      <c r="J340" s="73">
        <f>SUM(H342:H352)</f>
        <v>6635.2</v>
      </c>
      <c r="K340" s="73">
        <f t="shared" si="438"/>
        <v>6661.7408000000005</v>
      </c>
      <c r="L340" s="73">
        <f t="shared" si="438"/>
        <v>6688.2816000000003</v>
      </c>
      <c r="M340" s="73">
        <f t="shared" si="438"/>
        <v>6695.0495039999987</v>
      </c>
      <c r="N340" s="73">
        <f t="shared" si="438"/>
        <v>6735.0995712000004</v>
      </c>
      <c r="O340" s="73">
        <f t="shared" si="438"/>
        <v>6735.2198010239999</v>
      </c>
      <c r="P340" s="73">
        <f t="shared" si="438"/>
        <v>6802.4505669120017</v>
      </c>
    </row>
    <row r="341" spans="1:16" x14ac:dyDescent="0.2">
      <c r="A341" s="48" t="s">
        <v>10</v>
      </c>
      <c r="B341" s="49" t="s">
        <v>1</v>
      </c>
      <c r="C341" s="50">
        <v>100.6</v>
      </c>
      <c r="D341" s="50">
        <f>D340/C340*100</f>
        <v>100.64400179721432</v>
      </c>
      <c r="E341" s="50">
        <f t="shared" ref="E341" si="439">E340/D340*100</f>
        <v>94.345238095238088</v>
      </c>
      <c r="F341" s="50">
        <f>F340/E340*100</f>
        <v>103.53312302839117</v>
      </c>
      <c r="G341" s="50">
        <f>G340/F340*100</f>
        <v>98.839122486288872</v>
      </c>
      <c r="H341" s="50">
        <f>H340/G340*100</f>
        <v>102.27195659545607</v>
      </c>
      <c r="I341" s="50">
        <f>H340/G340*100</f>
        <v>102.27195659545607</v>
      </c>
      <c r="J341" s="50">
        <f>H340/G340*100</f>
        <v>102.27195659545607</v>
      </c>
      <c r="K341" s="50">
        <f>K340/H340*100</f>
        <v>100.4</v>
      </c>
      <c r="L341" s="50">
        <f>L340/H340*100</f>
        <v>100.8</v>
      </c>
      <c r="M341" s="50">
        <f>M340/K340*100</f>
        <v>100.49999999999997</v>
      </c>
      <c r="N341" s="50">
        <f>N340/L340*100</f>
        <v>100.70000000000002</v>
      </c>
      <c r="O341" s="50">
        <f t="shared" ref="O341:P341" si="440">O340/M340*100</f>
        <v>100.60000000000002</v>
      </c>
      <c r="P341" s="50">
        <f t="shared" si="440"/>
        <v>101.00000000000003</v>
      </c>
    </row>
    <row r="342" spans="1:16" ht="25.5" x14ac:dyDescent="0.2">
      <c r="A342" s="79" t="s">
        <v>66</v>
      </c>
      <c r="B342" s="49" t="s">
        <v>51</v>
      </c>
      <c r="C342" s="73">
        <v>989</v>
      </c>
      <c r="D342" s="73">
        <v>914</v>
      </c>
      <c r="E342" s="73">
        <v>818</v>
      </c>
      <c r="F342" s="73">
        <v>823</v>
      </c>
      <c r="G342" s="73">
        <v>807.3</v>
      </c>
      <c r="H342" s="73">
        <v>790</v>
      </c>
      <c r="I342" s="73">
        <v>821</v>
      </c>
      <c r="J342" s="73">
        <v>821</v>
      </c>
      <c r="K342" s="73">
        <f t="shared" ref="K342:K352" si="441">H342*100.4%</f>
        <v>793.16</v>
      </c>
      <c r="L342" s="73">
        <f t="shared" ref="L342:L352" si="442">H342*100.8%</f>
        <v>796.32</v>
      </c>
      <c r="M342" s="73">
        <f t="shared" ref="M342:M352" si="443">K342*100.5%</f>
        <v>797.12579999999991</v>
      </c>
      <c r="N342" s="73">
        <f t="shared" ref="N342:N352" si="444">L342*100.7%</f>
        <v>801.8942400000002</v>
      </c>
      <c r="O342" s="73">
        <f t="shared" ref="O342:O352" si="445">M342*100.6%</f>
        <v>801.90855479999993</v>
      </c>
      <c r="P342" s="73">
        <f t="shared" ref="P342:P352" si="446">N342*101%</f>
        <v>809.91318240000021</v>
      </c>
    </row>
    <row r="343" spans="1:16" ht="25.5" x14ac:dyDescent="0.2">
      <c r="A343" s="79" t="s">
        <v>67</v>
      </c>
      <c r="B343" s="49" t="s">
        <v>51</v>
      </c>
      <c r="C343" s="73">
        <v>619</v>
      </c>
      <c r="D343" s="73">
        <v>611</v>
      </c>
      <c r="E343" s="73">
        <v>623</v>
      </c>
      <c r="F343" s="73">
        <v>644</v>
      </c>
      <c r="G343" s="73">
        <v>672.5</v>
      </c>
      <c r="H343" s="73">
        <v>681.3</v>
      </c>
      <c r="I343" s="73">
        <v>680</v>
      </c>
      <c r="J343" s="73">
        <v>680</v>
      </c>
      <c r="K343" s="73">
        <f t="shared" si="441"/>
        <v>684.02519999999993</v>
      </c>
      <c r="L343" s="73">
        <f t="shared" si="442"/>
        <v>686.75040000000001</v>
      </c>
      <c r="M343" s="73">
        <f t="shared" si="443"/>
        <v>687.44532599999991</v>
      </c>
      <c r="N343" s="73">
        <f t="shared" si="444"/>
        <v>691.55765280000014</v>
      </c>
      <c r="O343" s="73">
        <f t="shared" si="445"/>
        <v>691.56999795599995</v>
      </c>
      <c r="P343" s="73">
        <f t="shared" si="446"/>
        <v>698.47322932800012</v>
      </c>
    </row>
    <row r="344" spans="1:16" ht="38.25" x14ac:dyDescent="0.2">
      <c r="A344" s="79" t="s">
        <v>77</v>
      </c>
      <c r="B344" s="49" t="s">
        <v>51</v>
      </c>
      <c r="C344" s="73">
        <v>1624</v>
      </c>
      <c r="D344" s="73">
        <v>1690</v>
      </c>
      <c r="E344" s="73">
        <v>1595</v>
      </c>
      <c r="F344" s="73">
        <v>1591</v>
      </c>
      <c r="G344" s="73">
        <v>1581</v>
      </c>
      <c r="H344" s="73">
        <v>1712</v>
      </c>
      <c r="I344" s="73">
        <v>1600</v>
      </c>
      <c r="J344" s="73">
        <v>1600</v>
      </c>
      <c r="K344" s="73">
        <f t="shared" si="441"/>
        <v>1718.848</v>
      </c>
      <c r="L344" s="73">
        <f t="shared" si="442"/>
        <v>1725.6959999999999</v>
      </c>
      <c r="M344" s="73">
        <f t="shared" si="443"/>
        <v>1727.4422399999999</v>
      </c>
      <c r="N344" s="73">
        <f t="shared" si="444"/>
        <v>1737.7758720000002</v>
      </c>
      <c r="O344" s="73">
        <f t="shared" si="445"/>
        <v>1737.8068934399998</v>
      </c>
      <c r="P344" s="73">
        <f t="shared" si="446"/>
        <v>1755.1536307200001</v>
      </c>
    </row>
    <row r="345" spans="1:16" ht="38.25" x14ac:dyDescent="0.2">
      <c r="A345" s="79" t="s">
        <v>78</v>
      </c>
      <c r="B345" s="49" t="s">
        <v>51</v>
      </c>
      <c r="C345" s="73">
        <v>158</v>
      </c>
      <c r="D345" s="73">
        <v>152</v>
      </c>
      <c r="E345" s="73">
        <v>130</v>
      </c>
      <c r="F345" s="73">
        <v>127</v>
      </c>
      <c r="G345" s="73">
        <v>105</v>
      </c>
      <c r="H345" s="73">
        <v>120</v>
      </c>
      <c r="I345" s="73">
        <v>129</v>
      </c>
      <c r="J345" s="73">
        <v>129</v>
      </c>
      <c r="K345" s="73">
        <f t="shared" si="441"/>
        <v>120.48</v>
      </c>
      <c r="L345" s="73">
        <f t="shared" si="442"/>
        <v>120.96000000000001</v>
      </c>
      <c r="M345" s="73">
        <f t="shared" si="443"/>
        <v>121.08239999999999</v>
      </c>
      <c r="N345" s="73">
        <f t="shared" si="444"/>
        <v>121.80672000000003</v>
      </c>
      <c r="O345" s="73">
        <f t="shared" si="445"/>
        <v>121.8088944</v>
      </c>
      <c r="P345" s="73">
        <f t="shared" si="446"/>
        <v>123.02478720000003</v>
      </c>
    </row>
    <row r="346" spans="1:16" ht="38.25" x14ac:dyDescent="0.2">
      <c r="A346" s="79" t="s">
        <v>79</v>
      </c>
      <c r="B346" s="49" t="s">
        <v>51</v>
      </c>
      <c r="C346" s="73">
        <v>1888</v>
      </c>
      <c r="D346" s="73">
        <v>1939</v>
      </c>
      <c r="E346" s="73">
        <v>1744</v>
      </c>
      <c r="F346" s="73">
        <v>1700</v>
      </c>
      <c r="G346" s="73">
        <v>1619</v>
      </c>
      <c r="H346" s="73">
        <v>1647</v>
      </c>
      <c r="I346" s="73">
        <v>1682</v>
      </c>
      <c r="J346" s="73">
        <v>1682</v>
      </c>
      <c r="K346" s="73">
        <f t="shared" si="441"/>
        <v>1653.588</v>
      </c>
      <c r="L346" s="73">
        <f t="shared" si="442"/>
        <v>1660.1759999999999</v>
      </c>
      <c r="M346" s="73">
        <f t="shared" si="443"/>
        <v>1661.8559399999997</v>
      </c>
      <c r="N346" s="73">
        <f t="shared" si="444"/>
        <v>1671.7972320000001</v>
      </c>
      <c r="O346" s="73">
        <f t="shared" si="445"/>
        <v>1671.8270756399997</v>
      </c>
      <c r="P346" s="73">
        <f t="shared" si="446"/>
        <v>1688.5152043200001</v>
      </c>
    </row>
    <row r="347" spans="1:16" x14ac:dyDescent="0.2">
      <c r="A347" s="79" t="s">
        <v>80</v>
      </c>
      <c r="B347" s="49" t="s">
        <v>51</v>
      </c>
      <c r="C347" s="73">
        <v>38</v>
      </c>
      <c r="D347" s="73">
        <v>32</v>
      </c>
      <c r="E347" s="73">
        <v>45</v>
      </c>
      <c r="F347" s="73">
        <v>45</v>
      </c>
      <c r="G347" s="73">
        <v>47</v>
      </c>
      <c r="H347" s="73">
        <v>47</v>
      </c>
      <c r="I347" s="73">
        <v>45</v>
      </c>
      <c r="J347" s="73">
        <v>45</v>
      </c>
      <c r="K347" s="73">
        <f t="shared" si="441"/>
        <v>47.188000000000002</v>
      </c>
      <c r="L347" s="73">
        <f t="shared" si="442"/>
        <v>47.375999999999998</v>
      </c>
      <c r="M347" s="73">
        <f t="shared" si="443"/>
        <v>47.423939999999995</v>
      </c>
      <c r="N347" s="73">
        <f t="shared" si="444"/>
        <v>47.707632000000004</v>
      </c>
      <c r="O347" s="73">
        <f t="shared" si="445"/>
        <v>47.708483639999997</v>
      </c>
      <c r="P347" s="73">
        <f t="shared" si="446"/>
        <v>48.184708320000006</v>
      </c>
    </row>
    <row r="348" spans="1:16" ht="25.5" x14ac:dyDescent="0.2">
      <c r="A348" s="79" t="s">
        <v>85</v>
      </c>
      <c r="B348" s="49" t="s">
        <v>51</v>
      </c>
      <c r="C348" s="73">
        <v>48</v>
      </c>
      <c r="D348" s="73">
        <v>58</v>
      </c>
      <c r="E348" s="73">
        <v>26</v>
      </c>
      <c r="F348" s="73">
        <v>0</v>
      </c>
      <c r="G348" s="73">
        <v>0</v>
      </c>
      <c r="H348" s="73">
        <v>0</v>
      </c>
      <c r="I348" s="73">
        <v>0</v>
      </c>
      <c r="J348" s="73">
        <v>0</v>
      </c>
      <c r="K348" s="73">
        <f t="shared" si="441"/>
        <v>0</v>
      </c>
      <c r="L348" s="73">
        <f t="shared" si="442"/>
        <v>0</v>
      </c>
      <c r="M348" s="73">
        <f t="shared" si="443"/>
        <v>0</v>
      </c>
      <c r="N348" s="73">
        <f t="shared" si="444"/>
        <v>0</v>
      </c>
      <c r="O348" s="73">
        <f t="shared" si="445"/>
        <v>0</v>
      </c>
      <c r="P348" s="73">
        <f t="shared" si="446"/>
        <v>0</v>
      </c>
    </row>
    <row r="349" spans="1:16" ht="25.5" x14ac:dyDescent="0.2">
      <c r="A349" s="79" t="s">
        <v>137</v>
      </c>
      <c r="B349" s="49" t="s">
        <v>51</v>
      </c>
      <c r="C349" s="73">
        <v>70</v>
      </c>
      <c r="D349" s="73">
        <v>70</v>
      </c>
      <c r="E349" s="73">
        <v>70</v>
      </c>
      <c r="F349" s="73">
        <v>67</v>
      </c>
      <c r="G349" s="73">
        <v>64.599999999999994</v>
      </c>
      <c r="H349" s="73">
        <v>63.9</v>
      </c>
      <c r="I349" s="73">
        <v>63.9</v>
      </c>
      <c r="J349" s="73">
        <v>63.9</v>
      </c>
      <c r="K349" s="73">
        <f t="shared" si="441"/>
        <v>64.155599999999993</v>
      </c>
      <c r="L349" s="73">
        <f t="shared" si="442"/>
        <v>64.411199999999994</v>
      </c>
      <c r="M349" s="73">
        <f t="shared" si="443"/>
        <v>64.476377999999983</v>
      </c>
      <c r="N349" s="73">
        <f t="shared" si="444"/>
        <v>64.862078400000001</v>
      </c>
      <c r="O349" s="73">
        <f t="shared" si="445"/>
        <v>64.86323626799998</v>
      </c>
      <c r="P349" s="73">
        <f t="shared" si="446"/>
        <v>65.510699184000003</v>
      </c>
    </row>
    <row r="350" spans="1:16" x14ac:dyDescent="0.2">
      <c r="A350" s="79" t="s">
        <v>148</v>
      </c>
      <c r="B350" s="49" t="s">
        <v>51</v>
      </c>
      <c r="C350" s="73"/>
      <c r="D350" s="73"/>
      <c r="E350" s="73">
        <v>34</v>
      </c>
      <c r="F350" s="73">
        <v>35</v>
      </c>
      <c r="G350" s="73">
        <v>29.1</v>
      </c>
      <c r="H350" s="73">
        <v>28</v>
      </c>
      <c r="I350" s="73">
        <v>35</v>
      </c>
      <c r="J350" s="73">
        <v>35</v>
      </c>
      <c r="K350" s="73">
        <f t="shared" si="441"/>
        <v>28.112000000000002</v>
      </c>
      <c r="L350" s="73">
        <f t="shared" si="442"/>
        <v>28.224</v>
      </c>
      <c r="M350" s="73">
        <f t="shared" si="443"/>
        <v>28.252559999999999</v>
      </c>
      <c r="N350" s="73">
        <f t="shared" si="444"/>
        <v>28.421568000000004</v>
      </c>
      <c r="O350" s="73">
        <f t="shared" si="445"/>
        <v>28.422075360000001</v>
      </c>
      <c r="P350" s="73">
        <f t="shared" si="446"/>
        <v>28.705783680000003</v>
      </c>
    </row>
    <row r="351" spans="1:16" x14ac:dyDescent="0.2">
      <c r="A351" s="79" t="s">
        <v>152</v>
      </c>
      <c r="B351" s="49" t="s">
        <v>51</v>
      </c>
      <c r="C351" s="73"/>
      <c r="D351" s="73"/>
      <c r="E351" s="73"/>
      <c r="F351" s="73">
        <v>53</v>
      </c>
      <c r="G351" s="73">
        <v>48.6</v>
      </c>
      <c r="H351" s="73">
        <v>48</v>
      </c>
      <c r="I351" s="73">
        <v>53</v>
      </c>
      <c r="J351" s="73">
        <v>53</v>
      </c>
      <c r="K351" s="73">
        <f t="shared" si="441"/>
        <v>48.192</v>
      </c>
      <c r="L351" s="73">
        <f t="shared" si="442"/>
        <v>48.384</v>
      </c>
      <c r="M351" s="73">
        <f t="shared" si="443"/>
        <v>48.432959999999994</v>
      </c>
      <c r="N351" s="73">
        <f t="shared" si="444"/>
        <v>48.722688000000005</v>
      </c>
      <c r="O351" s="73">
        <f t="shared" si="445"/>
        <v>48.723557759999991</v>
      </c>
      <c r="P351" s="73">
        <f t="shared" si="446"/>
        <v>49.209914880000007</v>
      </c>
    </row>
    <row r="352" spans="1:16" x14ac:dyDescent="0.2">
      <c r="A352" s="74" t="s">
        <v>47</v>
      </c>
      <c r="B352" s="49" t="s">
        <v>51</v>
      </c>
      <c r="C352" s="73">
        <v>1243</v>
      </c>
      <c r="D352" s="73">
        <v>1254</v>
      </c>
      <c r="E352" s="73">
        <v>1255</v>
      </c>
      <c r="F352" s="73">
        <v>1479</v>
      </c>
      <c r="G352" s="73">
        <v>1513.7</v>
      </c>
      <c r="H352" s="73">
        <v>1498</v>
      </c>
      <c r="I352" s="73">
        <v>1427</v>
      </c>
      <c r="J352" s="73">
        <v>1427</v>
      </c>
      <c r="K352" s="73">
        <f t="shared" si="441"/>
        <v>1503.992</v>
      </c>
      <c r="L352" s="73">
        <f t="shared" si="442"/>
        <v>1509.9839999999999</v>
      </c>
      <c r="M352" s="73">
        <f t="shared" si="443"/>
        <v>1511.5119599999998</v>
      </c>
      <c r="N352" s="73">
        <f t="shared" si="444"/>
        <v>1520.5538880000001</v>
      </c>
      <c r="O352" s="73">
        <f t="shared" si="445"/>
        <v>1520.5810317599999</v>
      </c>
      <c r="P352" s="73">
        <f t="shared" si="446"/>
        <v>1535.7594268800001</v>
      </c>
    </row>
    <row r="353" spans="1:436" x14ac:dyDescent="0.2">
      <c r="A353" s="74" t="s">
        <v>48</v>
      </c>
      <c r="B353" s="49" t="s">
        <v>51</v>
      </c>
      <c r="C353" s="73">
        <v>36</v>
      </c>
      <c r="D353" s="73">
        <v>29</v>
      </c>
      <c r="E353" s="73">
        <v>42</v>
      </c>
      <c r="F353" s="73">
        <v>37</v>
      </c>
      <c r="G353" s="73">
        <v>41</v>
      </c>
      <c r="H353" s="73">
        <v>42</v>
      </c>
      <c r="I353" s="73">
        <v>170</v>
      </c>
      <c r="J353" s="73">
        <v>171</v>
      </c>
      <c r="K353" s="73">
        <f>H353*100.4%</f>
        <v>42.167999999999999</v>
      </c>
      <c r="L353" s="73">
        <f>H353*100.8%</f>
        <v>42.335999999999999</v>
      </c>
      <c r="M353" s="73">
        <f>K353*100.5%</f>
        <v>42.378839999999997</v>
      </c>
      <c r="N353" s="73">
        <f>L353*100.7%</f>
        <v>42.632352000000004</v>
      </c>
      <c r="O353" s="73">
        <f>M353*100.6%</f>
        <v>42.633113039999998</v>
      </c>
      <c r="P353" s="73">
        <f>N353*101%</f>
        <v>43.058675520000008</v>
      </c>
    </row>
    <row r="354" spans="1:436" x14ac:dyDescent="0.2">
      <c r="A354" s="48" t="s">
        <v>10</v>
      </c>
      <c r="B354" s="49" t="s">
        <v>1</v>
      </c>
      <c r="C354" s="50">
        <v>97.3</v>
      </c>
      <c r="D354" s="50">
        <f>D353/C353*100</f>
        <v>80.555555555555557</v>
      </c>
      <c r="E354" s="50">
        <f t="shared" ref="E354" si="447">E353/D353*100</f>
        <v>144.82758620689654</v>
      </c>
      <c r="F354" s="50">
        <f>F353/E353*100</f>
        <v>88.095238095238088</v>
      </c>
      <c r="G354" s="50">
        <f>G353/F353*100</f>
        <v>110.81081081081081</v>
      </c>
      <c r="H354" s="50">
        <f>H353/G353*100</f>
        <v>102.4390243902439</v>
      </c>
      <c r="I354" s="50">
        <f>H353/G353*100</f>
        <v>102.4390243902439</v>
      </c>
      <c r="J354" s="50">
        <f>H353/G353*100</f>
        <v>102.4390243902439</v>
      </c>
      <c r="K354" s="50">
        <f>K353/H353*100</f>
        <v>100.4</v>
      </c>
      <c r="L354" s="50">
        <f>L353/H353*100</f>
        <v>100.8</v>
      </c>
      <c r="M354" s="50">
        <f>M353/K353*100</f>
        <v>100.49999999999999</v>
      </c>
      <c r="N354" s="50">
        <f>N353/L353*100</f>
        <v>100.70000000000002</v>
      </c>
      <c r="O354" s="50">
        <f t="shared" ref="O354:P354" si="448">O353/M353*100</f>
        <v>100.6</v>
      </c>
      <c r="P354" s="50">
        <f t="shared" si="448"/>
        <v>101</v>
      </c>
    </row>
    <row r="355" spans="1:436" ht="38.25" x14ac:dyDescent="0.2">
      <c r="A355" s="82" t="s">
        <v>43</v>
      </c>
      <c r="B355" s="49" t="s">
        <v>51</v>
      </c>
      <c r="C355" s="73">
        <f t="shared" ref="C355:P355" si="449">C357+C380</f>
        <v>7522</v>
      </c>
      <c r="D355" s="73">
        <f t="shared" si="449"/>
        <v>7595</v>
      </c>
      <c r="E355" s="73">
        <f t="shared" si="449"/>
        <v>7400.7</v>
      </c>
      <c r="F355" s="73">
        <f t="shared" si="449"/>
        <v>7153.6</v>
      </c>
      <c r="G355" s="73">
        <f t="shared" si="449"/>
        <v>7002.85</v>
      </c>
      <c r="H355" s="73">
        <f t="shared" si="449"/>
        <v>6877.4000000000005</v>
      </c>
      <c r="I355" s="73">
        <f>H357+H380</f>
        <v>6877.4000000000005</v>
      </c>
      <c r="J355" s="73">
        <f>H357+H380</f>
        <v>6877.4000000000005</v>
      </c>
      <c r="K355" s="73">
        <f t="shared" si="449"/>
        <v>6904.9096000000009</v>
      </c>
      <c r="L355" s="73">
        <f t="shared" si="449"/>
        <v>6932.4192000000003</v>
      </c>
      <c r="M355" s="73">
        <f t="shared" si="449"/>
        <v>6939.4341479999994</v>
      </c>
      <c r="N355" s="73">
        <f t="shared" si="449"/>
        <v>6980.9461344000019</v>
      </c>
      <c r="O355" s="73">
        <f t="shared" si="449"/>
        <v>6981.0707528879993</v>
      </c>
      <c r="P355" s="73">
        <f t="shared" si="449"/>
        <v>7050.7555957440018</v>
      </c>
    </row>
    <row r="356" spans="1:436" x14ac:dyDescent="0.2">
      <c r="A356" s="48" t="s">
        <v>10</v>
      </c>
      <c r="B356" s="49" t="s">
        <v>1</v>
      </c>
      <c r="C356" s="50">
        <v>101.2</v>
      </c>
      <c r="D356" s="50">
        <f>D355/C355*100</f>
        <v>100.97048657272003</v>
      </c>
      <c r="E356" s="50">
        <f t="shared" ref="E356" si="450">E355/D355*100</f>
        <v>97.441737985516781</v>
      </c>
      <c r="F356" s="50">
        <f>F355/E355*100</f>
        <v>96.661126650181757</v>
      </c>
      <c r="G356" s="50">
        <f>G355/F355*100</f>
        <v>97.892669425184522</v>
      </c>
      <c r="H356" s="50">
        <f>H355/G355*100</f>
        <v>98.208586504066204</v>
      </c>
      <c r="I356" s="50">
        <f>H355/G355*100</f>
        <v>98.208586504066204</v>
      </c>
      <c r="J356" s="50">
        <f>H355/G355*100</f>
        <v>98.208586504066204</v>
      </c>
      <c r="K356" s="50">
        <f>K355/H355*100</f>
        <v>100.4</v>
      </c>
      <c r="L356" s="50">
        <f>L355/H355*100</f>
        <v>100.8</v>
      </c>
      <c r="M356" s="50">
        <f>M355/K355*100</f>
        <v>100.49999999999999</v>
      </c>
      <c r="N356" s="50">
        <f>N355/L355*100</f>
        <v>100.70000000000003</v>
      </c>
      <c r="O356" s="50">
        <f t="shared" ref="O356:P356" si="451">O355/M355*100</f>
        <v>100.6</v>
      </c>
      <c r="P356" s="50">
        <f t="shared" si="451"/>
        <v>101</v>
      </c>
    </row>
    <row r="357" spans="1:436" s="2" customFormat="1" ht="38.25" x14ac:dyDescent="0.2">
      <c r="A357" s="74" t="s">
        <v>49</v>
      </c>
      <c r="B357" s="49" t="s">
        <v>51</v>
      </c>
      <c r="C357" s="73">
        <f t="shared" ref="C357:E357" si="452">SUM(C359:C379)</f>
        <v>6935</v>
      </c>
      <c r="D357" s="73">
        <f t="shared" si="452"/>
        <v>7005</v>
      </c>
      <c r="E357" s="73">
        <f t="shared" si="452"/>
        <v>6839.7</v>
      </c>
      <c r="F357" s="73">
        <f>SUM(F359:F379)</f>
        <v>6621.6</v>
      </c>
      <c r="G357" s="73">
        <f>SUM(G359:G379)</f>
        <v>6463.85</v>
      </c>
      <c r="H357" s="73">
        <f t="shared" ref="H357:P357" si="453">SUM(H359:H379)</f>
        <v>6338.4000000000005</v>
      </c>
      <c r="I357" s="73">
        <f>SUM(H359:H379)</f>
        <v>6338.4000000000005</v>
      </c>
      <c r="J357" s="73">
        <f>SUM(H359:H379)</f>
        <v>6338.4000000000005</v>
      </c>
      <c r="K357" s="73">
        <f t="shared" si="453"/>
        <v>6363.7536000000009</v>
      </c>
      <c r="L357" s="73">
        <f t="shared" si="453"/>
        <v>6389.1072000000004</v>
      </c>
      <c r="M357" s="73">
        <f t="shared" si="453"/>
        <v>6395.5723679999992</v>
      </c>
      <c r="N357" s="73">
        <f t="shared" si="453"/>
        <v>6433.8309504000017</v>
      </c>
      <c r="O357" s="73">
        <f t="shared" si="453"/>
        <v>6433.9458022079998</v>
      </c>
      <c r="P357" s="73">
        <f t="shared" si="453"/>
        <v>6498.1692599040016</v>
      </c>
      <c r="Q357" s="46"/>
      <c r="R357" s="46"/>
      <c r="S357" s="46"/>
      <c r="T357" s="46"/>
      <c r="U357" s="46"/>
      <c r="V357" s="46"/>
      <c r="W357" s="46"/>
      <c r="X357" s="46"/>
      <c r="Y357" s="46"/>
      <c r="Z357" s="46"/>
      <c r="AA357" s="46"/>
      <c r="AB357" s="46"/>
      <c r="AC357" s="46"/>
      <c r="AD357" s="46"/>
      <c r="AE357" s="46"/>
      <c r="AF357" s="46"/>
      <c r="AG357" s="46"/>
      <c r="AH357" s="46"/>
      <c r="AI357" s="46"/>
      <c r="AJ357" s="46"/>
      <c r="AK357" s="46"/>
      <c r="AL357" s="46"/>
      <c r="AM357" s="46"/>
      <c r="AN357" s="46"/>
      <c r="AO357" s="46"/>
      <c r="AP357" s="46"/>
      <c r="AQ357" s="46"/>
      <c r="AR357" s="46"/>
      <c r="AS357" s="46"/>
      <c r="AT357" s="46"/>
      <c r="AU357" s="46"/>
      <c r="AV357" s="46"/>
      <c r="AW357" s="46"/>
      <c r="AX357" s="46"/>
      <c r="AY357" s="46"/>
      <c r="AZ357" s="46"/>
      <c r="BA357" s="46"/>
      <c r="BB357" s="46"/>
      <c r="BC357" s="46"/>
      <c r="BD357" s="46"/>
      <c r="BE357" s="46"/>
      <c r="BF357" s="46"/>
      <c r="BG357" s="46"/>
      <c r="BH357" s="46"/>
      <c r="BI357" s="46"/>
      <c r="BJ357" s="46"/>
      <c r="BK357" s="46"/>
      <c r="BL357" s="46"/>
      <c r="BM357" s="46"/>
      <c r="BN357" s="46"/>
      <c r="BO357" s="46"/>
      <c r="BP357" s="46"/>
      <c r="BQ357" s="46"/>
      <c r="BR357" s="46"/>
      <c r="BS357" s="46"/>
      <c r="BT357" s="46"/>
      <c r="BU357" s="46"/>
      <c r="BV357" s="46"/>
      <c r="BW357" s="46"/>
      <c r="BX357" s="46"/>
      <c r="BY357" s="46"/>
      <c r="BZ357" s="46"/>
      <c r="CA357" s="46"/>
      <c r="CB357" s="46"/>
      <c r="CC357" s="46"/>
      <c r="CD357" s="46"/>
      <c r="CE357" s="46"/>
      <c r="CF357" s="46"/>
      <c r="CG357" s="46"/>
      <c r="CH357" s="46"/>
      <c r="CI357" s="46"/>
      <c r="CJ357" s="46"/>
      <c r="CK357" s="46"/>
      <c r="CL357" s="46"/>
      <c r="CM357" s="46"/>
      <c r="CN357" s="46"/>
      <c r="CO357" s="46"/>
      <c r="CP357" s="46"/>
      <c r="CQ357" s="46"/>
      <c r="CR357" s="46"/>
      <c r="CS357" s="46"/>
      <c r="CT357" s="46"/>
      <c r="CU357" s="46"/>
      <c r="CV357" s="46"/>
      <c r="CW357" s="46"/>
      <c r="CX357" s="46"/>
      <c r="CY357" s="46"/>
      <c r="CZ357" s="46"/>
      <c r="DA357" s="46"/>
      <c r="DB357" s="46"/>
      <c r="DC357" s="46"/>
      <c r="DD357" s="46"/>
      <c r="DE357" s="46"/>
      <c r="DF357" s="46"/>
      <c r="DG357" s="46"/>
      <c r="DH357" s="46"/>
      <c r="DI357" s="46"/>
      <c r="DJ357" s="46"/>
      <c r="DK357" s="46"/>
      <c r="DL357" s="46"/>
      <c r="DM357" s="46"/>
      <c r="DN357" s="46"/>
      <c r="DO357" s="46"/>
      <c r="DP357" s="46"/>
      <c r="DQ357" s="46"/>
      <c r="DR357" s="46"/>
      <c r="DS357" s="46"/>
      <c r="DT357" s="46"/>
      <c r="DU357" s="46"/>
      <c r="DV357" s="46"/>
      <c r="DW357" s="46"/>
      <c r="DX357" s="46"/>
      <c r="DY357" s="46"/>
      <c r="DZ357" s="46"/>
      <c r="EA357" s="46"/>
      <c r="EB357" s="46"/>
      <c r="EC357" s="46"/>
      <c r="ED357" s="46"/>
      <c r="EE357" s="46"/>
      <c r="EF357" s="46"/>
      <c r="EG357" s="46"/>
      <c r="EH357" s="46"/>
      <c r="EI357" s="46"/>
      <c r="EJ357" s="46"/>
      <c r="EK357" s="46"/>
      <c r="EL357" s="46"/>
      <c r="EM357" s="46"/>
      <c r="EN357" s="46"/>
      <c r="EO357" s="46"/>
      <c r="EP357" s="46"/>
      <c r="EQ357" s="46"/>
      <c r="ER357" s="46"/>
      <c r="ES357" s="46"/>
      <c r="ET357" s="46"/>
      <c r="EU357" s="46"/>
      <c r="EV357" s="46"/>
      <c r="EW357" s="46"/>
      <c r="EX357" s="46"/>
      <c r="EY357" s="46"/>
      <c r="EZ357" s="46"/>
      <c r="FA357" s="46"/>
      <c r="FB357" s="46"/>
      <c r="FC357" s="46"/>
      <c r="FD357" s="46"/>
      <c r="FE357" s="46"/>
      <c r="FF357" s="46"/>
      <c r="FG357" s="46"/>
      <c r="FH357" s="46"/>
      <c r="FI357" s="46"/>
      <c r="FJ357" s="46"/>
      <c r="FK357" s="46"/>
      <c r="FL357" s="46"/>
      <c r="FM357" s="46"/>
      <c r="FN357" s="46"/>
      <c r="FO357" s="46"/>
      <c r="FP357" s="46"/>
      <c r="FQ357" s="46"/>
      <c r="FR357" s="46"/>
      <c r="FS357" s="46"/>
      <c r="FT357" s="46"/>
      <c r="FU357" s="46"/>
      <c r="FV357" s="46"/>
      <c r="FW357" s="46"/>
      <c r="FX357" s="46"/>
      <c r="FY357" s="46"/>
      <c r="FZ357" s="46"/>
      <c r="GA357" s="46"/>
      <c r="GB357" s="46"/>
      <c r="GC357" s="46"/>
      <c r="GD357" s="46"/>
      <c r="GE357" s="46"/>
      <c r="GF357" s="46"/>
      <c r="GG357" s="46"/>
      <c r="GH357" s="46"/>
      <c r="GI357" s="46"/>
      <c r="GJ357" s="46"/>
      <c r="GK357" s="46"/>
      <c r="GL357" s="46"/>
      <c r="GM357" s="46"/>
      <c r="GN357" s="46"/>
      <c r="GO357" s="46"/>
      <c r="GP357" s="46"/>
      <c r="GQ357" s="46"/>
      <c r="GR357" s="46"/>
      <c r="GS357" s="46"/>
      <c r="GT357" s="46"/>
      <c r="GU357" s="46"/>
      <c r="GV357" s="46"/>
      <c r="GW357" s="46"/>
      <c r="GX357" s="46"/>
      <c r="GY357" s="46"/>
      <c r="GZ357" s="46"/>
      <c r="HA357" s="46"/>
      <c r="HB357" s="46"/>
      <c r="HC357" s="46"/>
      <c r="HD357" s="46"/>
      <c r="HE357" s="46"/>
      <c r="HF357" s="46"/>
      <c r="HG357" s="46"/>
      <c r="HH357" s="46"/>
      <c r="HI357" s="46"/>
      <c r="HJ357" s="46"/>
      <c r="HK357" s="46"/>
      <c r="HL357" s="46"/>
      <c r="HM357" s="46"/>
      <c r="HN357" s="46"/>
      <c r="HO357" s="46"/>
      <c r="HP357" s="46"/>
      <c r="HQ357" s="46"/>
      <c r="HR357" s="46"/>
      <c r="HS357" s="46"/>
      <c r="HT357" s="46"/>
      <c r="HU357" s="46"/>
      <c r="HV357" s="46"/>
      <c r="HW357" s="46"/>
      <c r="HX357" s="46"/>
      <c r="HY357" s="46"/>
      <c r="HZ357" s="46"/>
      <c r="IA357" s="46"/>
      <c r="IB357" s="46"/>
      <c r="IC357" s="46"/>
      <c r="ID357" s="46"/>
      <c r="IE357" s="46"/>
      <c r="IF357" s="46"/>
      <c r="IG357" s="46"/>
      <c r="IH357" s="46"/>
      <c r="II357" s="46"/>
      <c r="IJ357" s="46"/>
      <c r="IK357" s="46"/>
      <c r="IL357" s="46"/>
      <c r="IM357" s="46"/>
      <c r="IN357" s="46"/>
      <c r="IO357" s="46"/>
      <c r="IP357" s="46"/>
      <c r="IQ357" s="46"/>
      <c r="IR357" s="46"/>
      <c r="IS357" s="46"/>
      <c r="IT357" s="46"/>
      <c r="IU357" s="46"/>
      <c r="IV357" s="46"/>
      <c r="IW357" s="46"/>
      <c r="IX357" s="46"/>
      <c r="IY357" s="46"/>
      <c r="IZ357" s="46"/>
      <c r="JA357" s="46"/>
      <c r="JB357" s="46"/>
      <c r="JC357" s="46"/>
      <c r="JD357" s="46"/>
      <c r="JE357" s="46"/>
      <c r="JF357" s="46"/>
      <c r="JG357" s="46"/>
      <c r="JH357" s="46"/>
      <c r="JI357" s="46"/>
      <c r="JJ357" s="46"/>
      <c r="JK357" s="46"/>
      <c r="JL357" s="46"/>
      <c r="JM357" s="46"/>
      <c r="JN357" s="46"/>
      <c r="JO357" s="46"/>
      <c r="JP357" s="46"/>
      <c r="JQ357" s="46"/>
      <c r="JR357" s="46"/>
      <c r="JS357" s="46"/>
      <c r="JT357" s="46"/>
      <c r="JU357" s="46"/>
      <c r="JV357" s="46"/>
      <c r="JW357" s="46"/>
      <c r="JX357" s="46"/>
      <c r="JY357" s="46"/>
      <c r="JZ357" s="46"/>
      <c r="KA357" s="46"/>
      <c r="KB357" s="46"/>
      <c r="KC357" s="46"/>
      <c r="KD357" s="46"/>
      <c r="KE357" s="46"/>
      <c r="KF357" s="46"/>
      <c r="KG357" s="46"/>
      <c r="KH357" s="46"/>
      <c r="KI357" s="46"/>
      <c r="KJ357" s="46"/>
      <c r="KK357" s="46"/>
      <c r="KL357" s="46"/>
      <c r="KM357" s="46"/>
      <c r="KN357" s="46"/>
      <c r="KO357" s="46"/>
      <c r="KP357" s="46"/>
      <c r="KQ357" s="46"/>
      <c r="KR357" s="46"/>
      <c r="KS357" s="46"/>
      <c r="KT357" s="46"/>
      <c r="KU357" s="46"/>
      <c r="KV357" s="46"/>
      <c r="KW357" s="46"/>
      <c r="KX357" s="46"/>
      <c r="KY357" s="46"/>
      <c r="KZ357" s="46"/>
      <c r="LA357" s="46"/>
      <c r="LB357" s="46"/>
      <c r="LC357" s="46"/>
      <c r="LD357" s="46"/>
      <c r="LE357" s="46"/>
      <c r="LF357" s="46"/>
      <c r="LG357" s="46"/>
      <c r="LH357" s="46"/>
      <c r="LI357" s="46"/>
      <c r="LJ357" s="46"/>
      <c r="LK357" s="46"/>
      <c r="LL357" s="46"/>
      <c r="LM357" s="46"/>
      <c r="LN357" s="46"/>
      <c r="LO357" s="46"/>
      <c r="LP357" s="46"/>
      <c r="LQ357" s="46"/>
      <c r="LR357" s="46"/>
      <c r="LS357" s="46"/>
      <c r="LT357" s="46"/>
      <c r="LU357" s="46"/>
      <c r="LV357" s="46"/>
      <c r="LW357" s="46"/>
      <c r="LX357" s="46"/>
      <c r="LY357" s="46"/>
      <c r="LZ357" s="46"/>
      <c r="MA357" s="46"/>
      <c r="MB357" s="46"/>
      <c r="MC357" s="46"/>
      <c r="MD357" s="46"/>
      <c r="ME357" s="46"/>
      <c r="MF357" s="46"/>
      <c r="MG357" s="46"/>
      <c r="MH357" s="46"/>
      <c r="MI357" s="46"/>
      <c r="MJ357" s="46"/>
      <c r="MK357" s="46"/>
      <c r="ML357" s="46"/>
      <c r="MM357" s="46"/>
      <c r="MN357" s="46"/>
      <c r="MO357" s="46"/>
      <c r="MP357" s="46"/>
      <c r="MQ357" s="46"/>
      <c r="MR357" s="46"/>
      <c r="MS357" s="46"/>
      <c r="MT357" s="46"/>
      <c r="MU357" s="46"/>
      <c r="MV357" s="46"/>
      <c r="MW357" s="46"/>
      <c r="MX357" s="46"/>
      <c r="MY357" s="46"/>
      <c r="MZ357" s="46"/>
      <c r="NA357" s="46"/>
      <c r="NB357" s="46"/>
      <c r="NC357" s="46"/>
      <c r="ND357" s="46"/>
      <c r="NE357" s="46"/>
      <c r="NF357" s="46"/>
      <c r="NG357" s="46"/>
      <c r="NH357" s="46"/>
      <c r="NI357" s="46"/>
      <c r="NJ357" s="46"/>
      <c r="NK357" s="46"/>
      <c r="NL357" s="46"/>
      <c r="NM357" s="46"/>
      <c r="NN357" s="46"/>
      <c r="NO357" s="46"/>
      <c r="NP357" s="46"/>
      <c r="NQ357" s="46"/>
      <c r="NR357" s="46"/>
      <c r="NS357" s="46"/>
      <c r="NT357" s="46"/>
      <c r="NU357" s="46"/>
      <c r="NV357" s="46"/>
      <c r="NW357" s="46"/>
      <c r="NX357" s="46"/>
      <c r="NY357" s="46"/>
      <c r="NZ357" s="46"/>
      <c r="OA357" s="46"/>
      <c r="OB357" s="46"/>
      <c r="OC357" s="46"/>
      <c r="OD357" s="46"/>
      <c r="OE357" s="46"/>
      <c r="OF357" s="46"/>
      <c r="OG357" s="46"/>
      <c r="OH357" s="46"/>
      <c r="OI357" s="46"/>
      <c r="OJ357" s="46"/>
      <c r="OK357" s="46"/>
      <c r="OL357" s="46"/>
      <c r="OM357" s="46"/>
      <c r="ON357" s="46"/>
      <c r="OO357" s="46"/>
      <c r="OP357" s="46"/>
      <c r="OQ357" s="46"/>
      <c r="OR357" s="46"/>
      <c r="OS357" s="46"/>
      <c r="OT357" s="46"/>
      <c r="OU357" s="46"/>
      <c r="OV357" s="46"/>
      <c r="OW357" s="46"/>
      <c r="OX357" s="46"/>
      <c r="OY357" s="46"/>
      <c r="OZ357" s="46"/>
      <c r="PA357" s="46"/>
      <c r="PB357" s="46"/>
      <c r="PC357" s="46"/>
      <c r="PD357" s="46"/>
      <c r="PE357" s="46"/>
      <c r="PF357" s="46"/>
      <c r="PG357" s="46"/>
      <c r="PH357" s="46"/>
      <c r="PI357" s="46"/>
      <c r="PJ357" s="46"/>
      <c r="PK357" s="46"/>
      <c r="PL357" s="46"/>
      <c r="PM357" s="46"/>
      <c r="PN357" s="46"/>
      <c r="PO357" s="46"/>
      <c r="PP357" s="46"/>
      <c r="PQ357" s="46"/>
      <c r="PR357" s="46"/>
      <c r="PS357" s="46"/>
      <c r="PT357" s="46"/>
    </row>
    <row r="358" spans="1:436" x14ac:dyDescent="0.2">
      <c r="A358" s="48" t="s">
        <v>10</v>
      </c>
      <c r="B358" s="49" t="s">
        <v>1</v>
      </c>
      <c r="C358" s="50">
        <v>101.3</v>
      </c>
      <c r="D358" s="50">
        <f>D357/C357*100</f>
        <v>101.00937274693584</v>
      </c>
      <c r="E358" s="50">
        <f t="shared" ref="E358" si="454">E357/D357*100</f>
        <v>97.640256959314769</v>
      </c>
      <c r="F358" s="50">
        <f>F357/E357*100</f>
        <v>96.811263651914572</v>
      </c>
      <c r="G358" s="50">
        <f>G357/F357*100</f>
        <v>97.617645282107048</v>
      </c>
      <c r="H358" s="50">
        <f>H357/G357*100</f>
        <v>98.05920620063894</v>
      </c>
      <c r="I358" s="50">
        <f>H357/G357*100</f>
        <v>98.05920620063894</v>
      </c>
      <c r="J358" s="50">
        <f>H357/G357*100</f>
        <v>98.05920620063894</v>
      </c>
      <c r="K358" s="50">
        <f>K357/H357*100</f>
        <v>100.4</v>
      </c>
      <c r="L358" s="50">
        <f>L357/H357*100</f>
        <v>100.8</v>
      </c>
      <c r="M358" s="50">
        <f>M357/K357*100</f>
        <v>100.49999999999997</v>
      </c>
      <c r="N358" s="50">
        <f>N357/L357*100</f>
        <v>100.70000000000002</v>
      </c>
      <c r="O358" s="50">
        <f t="shared" ref="O358:P358" si="455">O357/M357*100</f>
        <v>100.6</v>
      </c>
      <c r="P358" s="50">
        <f t="shared" si="455"/>
        <v>101</v>
      </c>
    </row>
    <row r="359" spans="1:436" s="2" customFormat="1" ht="25.5" x14ac:dyDescent="0.2">
      <c r="A359" s="70" t="s">
        <v>101</v>
      </c>
      <c r="B359" s="49" t="s">
        <v>51</v>
      </c>
      <c r="C359" s="80">
        <v>974</v>
      </c>
      <c r="D359" s="80">
        <v>968</v>
      </c>
      <c r="E359" s="80">
        <v>962</v>
      </c>
      <c r="F359" s="80">
        <v>956</v>
      </c>
      <c r="G359" s="80">
        <v>878.3</v>
      </c>
      <c r="H359" s="80">
        <v>887.2</v>
      </c>
      <c r="I359" s="80">
        <v>899</v>
      </c>
      <c r="J359" s="80">
        <v>899</v>
      </c>
      <c r="K359" s="80">
        <f t="shared" ref="K359:K379" si="456">H359*100.4%</f>
        <v>890.74880000000007</v>
      </c>
      <c r="L359" s="80">
        <f t="shared" ref="L359:L379" si="457">H359*100.8%</f>
        <v>894.2976000000001</v>
      </c>
      <c r="M359" s="80">
        <f t="shared" ref="M359:M379" si="458">K359*100.5%</f>
        <v>895.20254399999999</v>
      </c>
      <c r="N359" s="80">
        <f t="shared" ref="N359:N379" si="459">L359*100.7%</f>
        <v>900.55768320000016</v>
      </c>
      <c r="O359" s="80">
        <f t="shared" ref="O359:O379" si="460">M359*100.6%</f>
        <v>900.57375926400005</v>
      </c>
      <c r="P359" s="80">
        <f t="shared" ref="P359:P379" si="461">N359*101%</f>
        <v>909.56326003200013</v>
      </c>
      <c r="Q359" s="46"/>
      <c r="R359" s="46"/>
      <c r="S359" s="46"/>
      <c r="T359" s="46"/>
      <c r="U359" s="46"/>
      <c r="V359" s="46"/>
      <c r="W359" s="46"/>
      <c r="X359" s="46"/>
      <c r="Y359" s="46"/>
      <c r="Z359" s="46"/>
      <c r="AA359" s="46"/>
      <c r="AB359" s="46"/>
      <c r="AC359" s="46"/>
      <c r="AD359" s="46"/>
      <c r="AE359" s="46"/>
      <c r="AF359" s="46"/>
      <c r="AG359" s="46"/>
      <c r="AH359" s="46"/>
      <c r="AI359" s="46"/>
      <c r="AJ359" s="46"/>
      <c r="AK359" s="46"/>
      <c r="AL359" s="46"/>
      <c r="AM359" s="46"/>
      <c r="AN359" s="46"/>
      <c r="AO359" s="46"/>
      <c r="AP359" s="46"/>
      <c r="AQ359" s="46"/>
      <c r="AR359" s="46"/>
      <c r="AS359" s="46"/>
      <c r="AT359" s="46"/>
      <c r="AU359" s="46"/>
      <c r="AV359" s="46"/>
      <c r="AW359" s="46"/>
      <c r="AX359" s="46"/>
      <c r="AY359" s="46"/>
      <c r="AZ359" s="46"/>
      <c r="BA359" s="46"/>
      <c r="BB359" s="46"/>
      <c r="BC359" s="46"/>
      <c r="BD359" s="46"/>
      <c r="BE359" s="46"/>
      <c r="BF359" s="46"/>
      <c r="BG359" s="46"/>
      <c r="BH359" s="46"/>
      <c r="BI359" s="46"/>
      <c r="BJ359" s="46"/>
      <c r="BK359" s="46"/>
      <c r="BL359" s="46"/>
      <c r="BM359" s="46"/>
      <c r="BN359" s="46"/>
      <c r="BO359" s="46"/>
      <c r="BP359" s="46"/>
      <c r="BQ359" s="46"/>
      <c r="BR359" s="46"/>
      <c r="BS359" s="46"/>
      <c r="BT359" s="46"/>
      <c r="BU359" s="46"/>
      <c r="BV359" s="46"/>
      <c r="BW359" s="46"/>
      <c r="BX359" s="46"/>
      <c r="BY359" s="46"/>
      <c r="BZ359" s="46"/>
      <c r="CA359" s="46"/>
      <c r="CB359" s="46"/>
      <c r="CC359" s="46"/>
      <c r="CD359" s="46"/>
      <c r="CE359" s="46"/>
      <c r="CF359" s="46"/>
      <c r="CG359" s="46"/>
      <c r="CH359" s="46"/>
      <c r="CI359" s="46"/>
      <c r="CJ359" s="46"/>
      <c r="CK359" s="46"/>
      <c r="CL359" s="46"/>
      <c r="CM359" s="46"/>
      <c r="CN359" s="46"/>
      <c r="CO359" s="46"/>
      <c r="CP359" s="46"/>
      <c r="CQ359" s="46"/>
      <c r="CR359" s="46"/>
      <c r="CS359" s="46"/>
      <c r="CT359" s="46"/>
      <c r="CU359" s="46"/>
      <c r="CV359" s="46"/>
      <c r="CW359" s="46"/>
      <c r="CX359" s="46"/>
      <c r="CY359" s="46"/>
      <c r="CZ359" s="46"/>
      <c r="DA359" s="46"/>
      <c r="DB359" s="46"/>
      <c r="DC359" s="46"/>
      <c r="DD359" s="46"/>
      <c r="DE359" s="46"/>
      <c r="DF359" s="46"/>
      <c r="DG359" s="46"/>
      <c r="DH359" s="46"/>
      <c r="DI359" s="46"/>
      <c r="DJ359" s="46"/>
      <c r="DK359" s="46"/>
      <c r="DL359" s="46"/>
      <c r="DM359" s="46"/>
      <c r="DN359" s="46"/>
      <c r="DO359" s="46"/>
      <c r="DP359" s="46"/>
      <c r="DQ359" s="46"/>
      <c r="DR359" s="46"/>
      <c r="DS359" s="46"/>
      <c r="DT359" s="46"/>
      <c r="DU359" s="46"/>
      <c r="DV359" s="46"/>
      <c r="DW359" s="46"/>
      <c r="DX359" s="46"/>
      <c r="DY359" s="46"/>
      <c r="DZ359" s="46"/>
      <c r="EA359" s="46"/>
      <c r="EB359" s="46"/>
      <c r="EC359" s="46"/>
      <c r="ED359" s="46"/>
      <c r="EE359" s="46"/>
      <c r="EF359" s="46"/>
      <c r="EG359" s="46"/>
      <c r="EH359" s="46"/>
      <c r="EI359" s="46"/>
      <c r="EJ359" s="46"/>
      <c r="EK359" s="46"/>
      <c r="EL359" s="46"/>
      <c r="EM359" s="46"/>
      <c r="EN359" s="46"/>
      <c r="EO359" s="46"/>
      <c r="EP359" s="46"/>
      <c r="EQ359" s="46"/>
      <c r="ER359" s="46"/>
      <c r="ES359" s="46"/>
      <c r="ET359" s="46"/>
      <c r="EU359" s="46"/>
      <c r="EV359" s="46"/>
      <c r="EW359" s="46"/>
      <c r="EX359" s="46"/>
      <c r="EY359" s="46"/>
      <c r="EZ359" s="46"/>
      <c r="FA359" s="46"/>
      <c r="FB359" s="46"/>
      <c r="FC359" s="46"/>
      <c r="FD359" s="46"/>
      <c r="FE359" s="46"/>
      <c r="FF359" s="46"/>
      <c r="FG359" s="46"/>
      <c r="FH359" s="46"/>
      <c r="FI359" s="46"/>
      <c r="FJ359" s="46"/>
      <c r="FK359" s="46"/>
      <c r="FL359" s="46"/>
      <c r="FM359" s="46"/>
      <c r="FN359" s="46"/>
      <c r="FO359" s="46"/>
      <c r="FP359" s="46"/>
      <c r="FQ359" s="46"/>
      <c r="FR359" s="46"/>
      <c r="FS359" s="46"/>
      <c r="FT359" s="46"/>
      <c r="FU359" s="46"/>
      <c r="FV359" s="46"/>
      <c r="FW359" s="46"/>
      <c r="FX359" s="46"/>
      <c r="FY359" s="46"/>
      <c r="FZ359" s="46"/>
      <c r="GA359" s="46"/>
      <c r="GB359" s="46"/>
      <c r="GC359" s="46"/>
      <c r="GD359" s="46"/>
      <c r="GE359" s="46"/>
      <c r="GF359" s="46"/>
      <c r="GG359" s="46"/>
      <c r="GH359" s="46"/>
      <c r="GI359" s="46"/>
      <c r="GJ359" s="46"/>
      <c r="GK359" s="46"/>
      <c r="GL359" s="46"/>
      <c r="GM359" s="46"/>
      <c r="GN359" s="46"/>
      <c r="GO359" s="46"/>
      <c r="GP359" s="46"/>
      <c r="GQ359" s="46"/>
      <c r="GR359" s="46"/>
      <c r="GS359" s="46"/>
      <c r="GT359" s="46"/>
      <c r="GU359" s="46"/>
      <c r="GV359" s="46"/>
      <c r="GW359" s="46"/>
      <c r="GX359" s="46"/>
      <c r="GY359" s="46"/>
      <c r="GZ359" s="46"/>
      <c r="HA359" s="46"/>
      <c r="HB359" s="46"/>
      <c r="HC359" s="46"/>
      <c r="HD359" s="46"/>
      <c r="HE359" s="46"/>
      <c r="HF359" s="46"/>
      <c r="HG359" s="46"/>
      <c r="HH359" s="46"/>
      <c r="HI359" s="46"/>
      <c r="HJ359" s="46"/>
      <c r="HK359" s="46"/>
      <c r="HL359" s="46"/>
      <c r="HM359" s="46"/>
      <c r="HN359" s="46"/>
      <c r="HO359" s="46"/>
      <c r="HP359" s="46"/>
      <c r="HQ359" s="46"/>
      <c r="HR359" s="46"/>
      <c r="HS359" s="46"/>
      <c r="HT359" s="46"/>
      <c r="HU359" s="46"/>
      <c r="HV359" s="46"/>
      <c r="HW359" s="46"/>
      <c r="HX359" s="46"/>
      <c r="HY359" s="46"/>
      <c r="HZ359" s="46"/>
      <c r="IA359" s="46"/>
      <c r="IB359" s="46"/>
      <c r="IC359" s="46"/>
      <c r="ID359" s="46"/>
      <c r="IE359" s="46"/>
      <c r="IF359" s="46"/>
      <c r="IG359" s="46"/>
      <c r="IH359" s="46"/>
      <c r="II359" s="46"/>
      <c r="IJ359" s="46"/>
      <c r="IK359" s="46"/>
      <c r="IL359" s="46"/>
      <c r="IM359" s="46"/>
      <c r="IN359" s="46"/>
      <c r="IO359" s="46"/>
      <c r="IP359" s="46"/>
      <c r="IQ359" s="46"/>
      <c r="IR359" s="46"/>
      <c r="IS359" s="46"/>
      <c r="IT359" s="46"/>
      <c r="IU359" s="46"/>
      <c r="IV359" s="46"/>
      <c r="IW359" s="46"/>
      <c r="IX359" s="46"/>
      <c r="IY359" s="46"/>
      <c r="IZ359" s="46"/>
      <c r="JA359" s="46"/>
      <c r="JB359" s="46"/>
      <c r="JC359" s="46"/>
      <c r="JD359" s="46"/>
      <c r="JE359" s="46"/>
      <c r="JF359" s="46"/>
      <c r="JG359" s="46"/>
      <c r="JH359" s="46"/>
      <c r="JI359" s="46"/>
      <c r="JJ359" s="46"/>
      <c r="JK359" s="46"/>
      <c r="JL359" s="46"/>
      <c r="JM359" s="46"/>
      <c r="JN359" s="46"/>
      <c r="JO359" s="46"/>
      <c r="JP359" s="46"/>
      <c r="JQ359" s="46"/>
      <c r="JR359" s="46"/>
      <c r="JS359" s="46"/>
      <c r="JT359" s="46"/>
      <c r="JU359" s="46"/>
      <c r="JV359" s="46"/>
      <c r="JW359" s="46"/>
      <c r="JX359" s="46"/>
      <c r="JY359" s="46"/>
      <c r="JZ359" s="46"/>
      <c r="KA359" s="46"/>
      <c r="KB359" s="46"/>
      <c r="KC359" s="46"/>
      <c r="KD359" s="46"/>
      <c r="KE359" s="46"/>
      <c r="KF359" s="46"/>
      <c r="KG359" s="46"/>
      <c r="KH359" s="46"/>
      <c r="KI359" s="46"/>
      <c r="KJ359" s="46"/>
      <c r="KK359" s="46"/>
      <c r="KL359" s="46"/>
      <c r="KM359" s="46"/>
      <c r="KN359" s="46"/>
      <c r="KO359" s="46"/>
      <c r="KP359" s="46"/>
      <c r="KQ359" s="46"/>
      <c r="KR359" s="46"/>
      <c r="KS359" s="46"/>
      <c r="KT359" s="46"/>
      <c r="KU359" s="46"/>
      <c r="KV359" s="46"/>
      <c r="KW359" s="46"/>
      <c r="KX359" s="46"/>
      <c r="KY359" s="46"/>
      <c r="KZ359" s="46"/>
      <c r="LA359" s="46"/>
      <c r="LB359" s="46"/>
      <c r="LC359" s="46"/>
      <c r="LD359" s="46"/>
      <c r="LE359" s="46"/>
      <c r="LF359" s="46"/>
      <c r="LG359" s="46"/>
      <c r="LH359" s="46"/>
      <c r="LI359" s="46"/>
      <c r="LJ359" s="46"/>
      <c r="LK359" s="46"/>
      <c r="LL359" s="46"/>
      <c r="LM359" s="46"/>
      <c r="LN359" s="46"/>
      <c r="LO359" s="46"/>
      <c r="LP359" s="46"/>
      <c r="LQ359" s="46"/>
      <c r="LR359" s="46"/>
      <c r="LS359" s="46"/>
      <c r="LT359" s="46"/>
      <c r="LU359" s="46"/>
      <c r="LV359" s="46"/>
      <c r="LW359" s="46"/>
      <c r="LX359" s="46"/>
      <c r="LY359" s="46"/>
      <c r="LZ359" s="46"/>
      <c r="MA359" s="46"/>
      <c r="MB359" s="46"/>
      <c r="MC359" s="46"/>
      <c r="MD359" s="46"/>
      <c r="ME359" s="46"/>
      <c r="MF359" s="46"/>
      <c r="MG359" s="46"/>
      <c r="MH359" s="46"/>
      <c r="MI359" s="46"/>
      <c r="MJ359" s="46"/>
      <c r="MK359" s="46"/>
      <c r="ML359" s="46"/>
      <c r="MM359" s="46"/>
      <c r="MN359" s="46"/>
      <c r="MO359" s="46"/>
      <c r="MP359" s="46"/>
      <c r="MQ359" s="46"/>
      <c r="MR359" s="46"/>
      <c r="MS359" s="46"/>
      <c r="MT359" s="46"/>
      <c r="MU359" s="46"/>
      <c r="MV359" s="46"/>
      <c r="MW359" s="46"/>
      <c r="MX359" s="46"/>
      <c r="MY359" s="46"/>
      <c r="MZ359" s="46"/>
      <c r="NA359" s="46"/>
      <c r="NB359" s="46"/>
      <c r="NC359" s="46"/>
      <c r="ND359" s="46"/>
      <c r="NE359" s="46"/>
      <c r="NF359" s="46"/>
      <c r="NG359" s="46"/>
      <c r="NH359" s="46"/>
      <c r="NI359" s="46"/>
      <c r="NJ359" s="46"/>
      <c r="NK359" s="46"/>
      <c r="NL359" s="46"/>
      <c r="NM359" s="46"/>
      <c r="NN359" s="46"/>
      <c r="NO359" s="46"/>
      <c r="NP359" s="46"/>
      <c r="NQ359" s="46"/>
      <c r="NR359" s="46"/>
      <c r="NS359" s="46"/>
      <c r="NT359" s="46"/>
      <c r="NU359" s="46"/>
      <c r="NV359" s="46"/>
      <c r="NW359" s="46"/>
      <c r="NX359" s="46"/>
      <c r="NY359" s="46"/>
      <c r="NZ359" s="46"/>
      <c r="OA359" s="46"/>
      <c r="OB359" s="46"/>
      <c r="OC359" s="46"/>
      <c r="OD359" s="46"/>
      <c r="OE359" s="46"/>
      <c r="OF359" s="46"/>
      <c r="OG359" s="46"/>
      <c r="OH359" s="46"/>
      <c r="OI359" s="46"/>
      <c r="OJ359" s="46"/>
      <c r="OK359" s="46"/>
      <c r="OL359" s="46"/>
      <c r="OM359" s="46"/>
      <c r="ON359" s="46"/>
      <c r="OO359" s="46"/>
      <c r="OP359" s="46"/>
      <c r="OQ359" s="46"/>
      <c r="OR359" s="46"/>
      <c r="OS359" s="46"/>
      <c r="OT359" s="46"/>
      <c r="OU359" s="46"/>
      <c r="OV359" s="46"/>
      <c r="OW359" s="46"/>
      <c r="OX359" s="46"/>
      <c r="OY359" s="46"/>
      <c r="OZ359" s="46"/>
      <c r="PA359" s="46"/>
      <c r="PB359" s="46"/>
      <c r="PC359" s="46"/>
      <c r="PD359" s="46"/>
      <c r="PE359" s="46"/>
      <c r="PF359" s="46"/>
      <c r="PG359" s="46"/>
      <c r="PH359" s="46"/>
      <c r="PI359" s="46"/>
      <c r="PJ359" s="46"/>
      <c r="PK359" s="46"/>
      <c r="PL359" s="46"/>
      <c r="PM359" s="46"/>
      <c r="PN359" s="46"/>
      <c r="PO359" s="46"/>
      <c r="PP359" s="46"/>
      <c r="PQ359" s="46"/>
      <c r="PR359" s="46"/>
      <c r="PS359" s="46"/>
      <c r="PT359" s="46"/>
    </row>
    <row r="360" spans="1:436" s="2" customFormat="1" ht="25.5" x14ac:dyDescent="0.2">
      <c r="A360" s="70" t="s">
        <v>102</v>
      </c>
      <c r="B360" s="49" t="s">
        <v>51</v>
      </c>
      <c r="C360" s="80">
        <v>369</v>
      </c>
      <c r="D360" s="80">
        <v>372</v>
      </c>
      <c r="E360" s="80">
        <v>372</v>
      </c>
      <c r="F360" s="80">
        <v>365</v>
      </c>
      <c r="G360" s="80">
        <v>358.2</v>
      </c>
      <c r="H360" s="80">
        <v>351.5</v>
      </c>
      <c r="I360" s="80">
        <v>368</v>
      </c>
      <c r="J360" s="80">
        <v>368</v>
      </c>
      <c r="K360" s="80">
        <f t="shared" si="456"/>
        <v>352.90600000000001</v>
      </c>
      <c r="L360" s="80">
        <f t="shared" si="457"/>
        <v>354.31200000000001</v>
      </c>
      <c r="M360" s="80">
        <f t="shared" si="458"/>
        <v>354.67052999999999</v>
      </c>
      <c r="N360" s="80">
        <f t="shared" si="459"/>
        <v>356.79218400000008</v>
      </c>
      <c r="O360" s="80">
        <f t="shared" si="460"/>
        <v>356.79855318</v>
      </c>
      <c r="P360" s="80">
        <f t="shared" si="461"/>
        <v>360.36010584000007</v>
      </c>
      <c r="Q360" s="46"/>
      <c r="R360" s="46"/>
      <c r="S360" s="46"/>
      <c r="T360" s="46"/>
      <c r="U360" s="46"/>
      <c r="V360" s="46"/>
      <c r="W360" s="46"/>
      <c r="X360" s="46"/>
      <c r="Y360" s="46"/>
      <c r="Z360" s="46"/>
      <c r="AA360" s="46"/>
      <c r="AB360" s="46"/>
      <c r="AC360" s="46"/>
      <c r="AD360" s="46"/>
      <c r="AE360" s="46"/>
      <c r="AF360" s="46"/>
      <c r="AG360" s="46"/>
      <c r="AH360" s="46"/>
      <c r="AI360" s="46"/>
      <c r="AJ360" s="46"/>
      <c r="AK360" s="46"/>
      <c r="AL360" s="46"/>
      <c r="AM360" s="46"/>
      <c r="AN360" s="46"/>
      <c r="AO360" s="46"/>
      <c r="AP360" s="46"/>
      <c r="AQ360" s="46"/>
      <c r="AR360" s="46"/>
      <c r="AS360" s="46"/>
      <c r="AT360" s="46"/>
      <c r="AU360" s="46"/>
      <c r="AV360" s="46"/>
      <c r="AW360" s="46"/>
      <c r="AX360" s="46"/>
      <c r="AY360" s="46"/>
      <c r="AZ360" s="46"/>
      <c r="BA360" s="46"/>
      <c r="BB360" s="46"/>
      <c r="BC360" s="46"/>
      <c r="BD360" s="46"/>
      <c r="BE360" s="46"/>
      <c r="BF360" s="46"/>
      <c r="BG360" s="46"/>
      <c r="BH360" s="46"/>
      <c r="BI360" s="46"/>
      <c r="BJ360" s="46"/>
      <c r="BK360" s="46"/>
      <c r="BL360" s="46"/>
      <c r="BM360" s="46"/>
      <c r="BN360" s="46"/>
      <c r="BO360" s="46"/>
      <c r="BP360" s="46"/>
      <c r="BQ360" s="46"/>
      <c r="BR360" s="46"/>
      <c r="BS360" s="46"/>
      <c r="BT360" s="46"/>
      <c r="BU360" s="46"/>
      <c r="BV360" s="46"/>
      <c r="BW360" s="46"/>
      <c r="BX360" s="46"/>
      <c r="BY360" s="46"/>
      <c r="BZ360" s="46"/>
      <c r="CA360" s="46"/>
      <c r="CB360" s="46"/>
      <c r="CC360" s="46"/>
      <c r="CD360" s="46"/>
      <c r="CE360" s="46"/>
      <c r="CF360" s="46"/>
      <c r="CG360" s="46"/>
      <c r="CH360" s="46"/>
      <c r="CI360" s="46"/>
      <c r="CJ360" s="46"/>
      <c r="CK360" s="46"/>
      <c r="CL360" s="46"/>
      <c r="CM360" s="46"/>
      <c r="CN360" s="46"/>
      <c r="CO360" s="46"/>
      <c r="CP360" s="46"/>
      <c r="CQ360" s="46"/>
      <c r="CR360" s="46"/>
      <c r="CS360" s="46"/>
      <c r="CT360" s="46"/>
      <c r="CU360" s="46"/>
      <c r="CV360" s="46"/>
      <c r="CW360" s="46"/>
      <c r="CX360" s="46"/>
      <c r="CY360" s="46"/>
      <c r="CZ360" s="46"/>
      <c r="DA360" s="46"/>
      <c r="DB360" s="46"/>
      <c r="DC360" s="46"/>
      <c r="DD360" s="46"/>
      <c r="DE360" s="46"/>
      <c r="DF360" s="46"/>
      <c r="DG360" s="46"/>
      <c r="DH360" s="46"/>
      <c r="DI360" s="46"/>
      <c r="DJ360" s="46"/>
      <c r="DK360" s="46"/>
      <c r="DL360" s="46"/>
      <c r="DM360" s="46"/>
      <c r="DN360" s="46"/>
      <c r="DO360" s="46"/>
      <c r="DP360" s="46"/>
      <c r="DQ360" s="46"/>
      <c r="DR360" s="46"/>
      <c r="DS360" s="46"/>
      <c r="DT360" s="46"/>
      <c r="DU360" s="46"/>
      <c r="DV360" s="46"/>
      <c r="DW360" s="46"/>
      <c r="DX360" s="46"/>
      <c r="DY360" s="46"/>
      <c r="DZ360" s="46"/>
      <c r="EA360" s="46"/>
      <c r="EB360" s="46"/>
      <c r="EC360" s="46"/>
      <c r="ED360" s="46"/>
      <c r="EE360" s="46"/>
      <c r="EF360" s="46"/>
      <c r="EG360" s="46"/>
      <c r="EH360" s="46"/>
      <c r="EI360" s="46"/>
      <c r="EJ360" s="46"/>
      <c r="EK360" s="46"/>
      <c r="EL360" s="46"/>
      <c r="EM360" s="46"/>
      <c r="EN360" s="46"/>
      <c r="EO360" s="46"/>
      <c r="EP360" s="46"/>
      <c r="EQ360" s="46"/>
      <c r="ER360" s="46"/>
      <c r="ES360" s="46"/>
      <c r="ET360" s="46"/>
      <c r="EU360" s="46"/>
      <c r="EV360" s="46"/>
      <c r="EW360" s="46"/>
      <c r="EX360" s="46"/>
      <c r="EY360" s="46"/>
      <c r="EZ360" s="46"/>
      <c r="FA360" s="46"/>
      <c r="FB360" s="46"/>
      <c r="FC360" s="46"/>
      <c r="FD360" s="46"/>
      <c r="FE360" s="46"/>
      <c r="FF360" s="46"/>
      <c r="FG360" s="46"/>
      <c r="FH360" s="46"/>
      <c r="FI360" s="46"/>
      <c r="FJ360" s="46"/>
      <c r="FK360" s="46"/>
      <c r="FL360" s="46"/>
      <c r="FM360" s="46"/>
      <c r="FN360" s="46"/>
      <c r="FO360" s="46"/>
      <c r="FP360" s="46"/>
      <c r="FQ360" s="46"/>
      <c r="FR360" s="46"/>
      <c r="FS360" s="46"/>
      <c r="FT360" s="46"/>
      <c r="FU360" s="46"/>
      <c r="FV360" s="46"/>
      <c r="FW360" s="46"/>
      <c r="FX360" s="46"/>
      <c r="FY360" s="46"/>
      <c r="FZ360" s="46"/>
      <c r="GA360" s="46"/>
      <c r="GB360" s="46"/>
      <c r="GC360" s="46"/>
      <c r="GD360" s="46"/>
      <c r="GE360" s="46"/>
      <c r="GF360" s="46"/>
      <c r="GG360" s="46"/>
      <c r="GH360" s="46"/>
      <c r="GI360" s="46"/>
      <c r="GJ360" s="46"/>
      <c r="GK360" s="46"/>
      <c r="GL360" s="46"/>
      <c r="GM360" s="46"/>
      <c r="GN360" s="46"/>
      <c r="GO360" s="46"/>
      <c r="GP360" s="46"/>
      <c r="GQ360" s="46"/>
      <c r="GR360" s="46"/>
      <c r="GS360" s="46"/>
      <c r="GT360" s="46"/>
      <c r="GU360" s="46"/>
      <c r="GV360" s="46"/>
      <c r="GW360" s="46"/>
      <c r="GX360" s="46"/>
      <c r="GY360" s="46"/>
      <c r="GZ360" s="46"/>
      <c r="HA360" s="46"/>
      <c r="HB360" s="46"/>
      <c r="HC360" s="46"/>
      <c r="HD360" s="46"/>
      <c r="HE360" s="46"/>
      <c r="HF360" s="46"/>
      <c r="HG360" s="46"/>
      <c r="HH360" s="46"/>
      <c r="HI360" s="46"/>
      <c r="HJ360" s="46"/>
      <c r="HK360" s="46"/>
      <c r="HL360" s="46"/>
      <c r="HM360" s="46"/>
      <c r="HN360" s="46"/>
      <c r="HO360" s="46"/>
      <c r="HP360" s="46"/>
      <c r="HQ360" s="46"/>
      <c r="HR360" s="46"/>
      <c r="HS360" s="46"/>
      <c r="HT360" s="46"/>
      <c r="HU360" s="46"/>
      <c r="HV360" s="46"/>
      <c r="HW360" s="46"/>
      <c r="HX360" s="46"/>
      <c r="HY360" s="46"/>
      <c r="HZ360" s="46"/>
      <c r="IA360" s="46"/>
      <c r="IB360" s="46"/>
      <c r="IC360" s="46"/>
      <c r="ID360" s="46"/>
      <c r="IE360" s="46"/>
      <c r="IF360" s="46"/>
      <c r="IG360" s="46"/>
      <c r="IH360" s="46"/>
      <c r="II360" s="46"/>
      <c r="IJ360" s="46"/>
      <c r="IK360" s="46"/>
      <c r="IL360" s="46"/>
      <c r="IM360" s="46"/>
      <c r="IN360" s="46"/>
      <c r="IO360" s="46"/>
      <c r="IP360" s="46"/>
      <c r="IQ360" s="46"/>
      <c r="IR360" s="46"/>
      <c r="IS360" s="46"/>
      <c r="IT360" s="46"/>
      <c r="IU360" s="46"/>
      <c r="IV360" s="46"/>
      <c r="IW360" s="46"/>
      <c r="IX360" s="46"/>
      <c r="IY360" s="46"/>
      <c r="IZ360" s="46"/>
      <c r="JA360" s="46"/>
      <c r="JB360" s="46"/>
      <c r="JC360" s="46"/>
      <c r="JD360" s="46"/>
      <c r="JE360" s="46"/>
      <c r="JF360" s="46"/>
      <c r="JG360" s="46"/>
      <c r="JH360" s="46"/>
      <c r="JI360" s="46"/>
      <c r="JJ360" s="46"/>
      <c r="JK360" s="46"/>
      <c r="JL360" s="46"/>
      <c r="JM360" s="46"/>
      <c r="JN360" s="46"/>
      <c r="JO360" s="46"/>
      <c r="JP360" s="46"/>
      <c r="JQ360" s="46"/>
      <c r="JR360" s="46"/>
      <c r="JS360" s="46"/>
      <c r="JT360" s="46"/>
      <c r="JU360" s="46"/>
      <c r="JV360" s="46"/>
      <c r="JW360" s="46"/>
      <c r="JX360" s="46"/>
      <c r="JY360" s="46"/>
      <c r="JZ360" s="46"/>
      <c r="KA360" s="46"/>
      <c r="KB360" s="46"/>
      <c r="KC360" s="46"/>
      <c r="KD360" s="46"/>
      <c r="KE360" s="46"/>
      <c r="KF360" s="46"/>
      <c r="KG360" s="46"/>
      <c r="KH360" s="46"/>
      <c r="KI360" s="46"/>
      <c r="KJ360" s="46"/>
      <c r="KK360" s="46"/>
      <c r="KL360" s="46"/>
      <c r="KM360" s="46"/>
      <c r="KN360" s="46"/>
      <c r="KO360" s="46"/>
      <c r="KP360" s="46"/>
      <c r="KQ360" s="46"/>
      <c r="KR360" s="46"/>
      <c r="KS360" s="46"/>
      <c r="KT360" s="46"/>
      <c r="KU360" s="46"/>
      <c r="KV360" s="46"/>
      <c r="KW360" s="46"/>
      <c r="KX360" s="46"/>
      <c r="KY360" s="46"/>
      <c r="KZ360" s="46"/>
      <c r="LA360" s="46"/>
      <c r="LB360" s="46"/>
      <c r="LC360" s="46"/>
      <c r="LD360" s="46"/>
      <c r="LE360" s="46"/>
      <c r="LF360" s="46"/>
      <c r="LG360" s="46"/>
      <c r="LH360" s="46"/>
      <c r="LI360" s="46"/>
      <c r="LJ360" s="46"/>
      <c r="LK360" s="46"/>
      <c r="LL360" s="46"/>
      <c r="LM360" s="46"/>
      <c r="LN360" s="46"/>
      <c r="LO360" s="46"/>
      <c r="LP360" s="46"/>
      <c r="LQ360" s="46"/>
      <c r="LR360" s="46"/>
      <c r="LS360" s="46"/>
      <c r="LT360" s="46"/>
      <c r="LU360" s="46"/>
      <c r="LV360" s="46"/>
      <c r="LW360" s="46"/>
      <c r="LX360" s="46"/>
      <c r="LY360" s="46"/>
      <c r="LZ360" s="46"/>
      <c r="MA360" s="46"/>
      <c r="MB360" s="46"/>
      <c r="MC360" s="46"/>
      <c r="MD360" s="46"/>
      <c r="ME360" s="46"/>
      <c r="MF360" s="46"/>
      <c r="MG360" s="46"/>
      <c r="MH360" s="46"/>
      <c r="MI360" s="46"/>
      <c r="MJ360" s="46"/>
      <c r="MK360" s="46"/>
      <c r="ML360" s="46"/>
      <c r="MM360" s="46"/>
      <c r="MN360" s="46"/>
      <c r="MO360" s="46"/>
      <c r="MP360" s="46"/>
      <c r="MQ360" s="46"/>
      <c r="MR360" s="46"/>
      <c r="MS360" s="46"/>
      <c r="MT360" s="46"/>
      <c r="MU360" s="46"/>
      <c r="MV360" s="46"/>
      <c r="MW360" s="46"/>
      <c r="MX360" s="46"/>
      <c r="MY360" s="46"/>
      <c r="MZ360" s="46"/>
      <c r="NA360" s="46"/>
      <c r="NB360" s="46"/>
      <c r="NC360" s="46"/>
      <c r="ND360" s="46"/>
      <c r="NE360" s="46"/>
      <c r="NF360" s="46"/>
      <c r="NG360" s="46"/>
      <c r="NH360" s="46"/>
      <c r="NI360" s="46"/>
      <c r="NJ360" s="46"/>
      <c r="NK360" s="46"/>
      <c r="NL360" s="46"/>
      <c r="NM360" s="46"/>
      <c r="NN360" s="46"/>
      <c r="NO360" s="46"/>
      <c r="NP360" s="46"/>
      <c r="NQ360" s="46"/>
      <c r="NR360" s="46"/>
      <c r="NS360" s="46"/>
      <c r="NT360" s="46"/>
      <c r="NU360" s="46"/>
      <c r="NV360" s="46"/>
      <c r="NW360" s="46"/>
      <c r="NX360" s="46"/>
      <c r="NY360" s="46"/>
      <c r="NZ360" s="46"/>
      <c r="OA360" s="46"/>
      <c r="OB360" s="46"/>
      <c r="OC360" s="46"/>
      <c r="OD360" s="46"/>
      <c r="OE360" s="46"/>
      <c r="OF360" s="46"/>
      <c r="OG360" s="46"/>
      <c r="OH360" s="46"/>
      <c r="OI360" s="46"/>
      <c r="OJ360" s="46"/>
      <c r="OK360" s="46"/>
      <c r="OL360" s="46"/>
      <c r="OM360" s="46"/>
      <c r="ON360" s="46"/>
      <c r="OO360" s="46"/>
      <c r="OP360" s="46"/>
      <c r="OQ360" s="46"/>
      <c r="OR360" s="46"/>
      <c r="OS360" s="46"/>
      <c r="OT360" s="46"/>
      <c r="OU360" s="46"/>
      <c r="OV360" s="46"/>
      <c r="OW360" s="46"/>
      <c r="OX360" s="46"/>
      <c r="OY360" s="46"/>
      <c r="OZ360" s="46"/>
      <c r="PA360" s="46"/>
      <c r="PB360" s="46"/>
      <c r="PC360" s="46"/>
      <c r="PD360" s="46"/>
      <c r="PE360" s="46"/>
      <c r="PF360" s="46"/>
      <c r="PG360" s="46"/>
      <c r="PH360" s="46"/>
      <c r="PI360" s="46"/>
      <c r="PJ360" s="46"/>
      <c r="PK360" s="46"/>
      <c r="PL360" s="46"/>
      <c r="PM360" s="46"/>
      <c r="PN360" s="46"/>
      <c r="PO360" s="46"/>
      <c r="PP360" s="46"/>
      <c r="PQ360" s="46"/>
      <c r="PR360" s="46"/>
      <c r="PS360" s="46"/>
      <c r="PT360" s="46"/>
    </row>
    <row r="361" spans="1:436" s="2" customFormat="1" ht="25.5" x14ac:dyDescent="0.2">
      <c r="A361" s="70" t="s">
        <v>103</v>
      </c>
      <c r="B361" s="49" t="s">
        <v>51</v>
      </c>
      <c r="C361" s="80">
        <v>302</v>
      </c>
      <c r="D361" s="80">
        <v>307</v>
      </c>
      <c r="E361" s="80">
        <v>312</v>
      </c>
      <c r="F361" s="80">
        <v>315</v>
      </c>
      <c r="G361" s="80">
        <v>310.3</v>
      </c>
      <c r="H361" s="80">
        <v>310.10000000000002</v>
      </c>
      <c r="I361" s="80">
        <v>310.10000000000002</v>
      </c>
      <c r="J361" s="80">
        <v>310.10000000000002</v>
      </c>
      <c r="K361" s="80">
        <f t="shared" si="456"/>
        <v>311.34040000000005</v>
      </c>
      <c r="L361" s="80">
        <f t="shared" si="457"/>
        <v>312.58080000000001</v>
      </c>
      <c r="M361" s="80">
        <f t="shared" si="458"/>
        <v>312.89710200000002</v>
      </c>
      <c r="N361" s="80">
        <f t="shared" si="459"/>
        <v>314.76886560000003</v>
      </c>
      <c r="O361" s="80">
        <f t="shared" si="460"/>
        <v>314.77448461200004</v>
      </c>
      <c r="P361" s="80">
        <f t="shared" si="461"/>
        <v>317.91655425600004</v>
      </c>
      <c r="Q361" s="46"/>
      <c r="R361" s="46"/>
      <c r="S361" s="46"/>
      <c r="T361" s="46"/>
      <c r="U361" s="46"/>
      <c r="V361" s="46"/>
      <c r="W361" s="46"/>
      <c r="X361" s="46"/>
      <c r="Y361" s="46"/>
      <c r="Z361" s="46"/>
      <c r="AA361" s="46"/>
      <c r="AB361" s="46"/>
      <c r="AC361" s="46"/>
      <c r="AD361" s="46"/>
      <c r="AE361" s="46"/>
      <c r="AF361" s="46"/>
      <c r="AG361" s="46"/>
      <c r="AH361" s="46"/>
      <c r="AI361" s="46"/>
      <c r="AJ361" s="46"/>
      <c r="AK361" s="46"/>
      <c r="AL361" s="46"/>
      <c r="AM361" s="46"/>
      <c r="AN361" s="46"/>
      <c r="AO361" s="46"/>
      <c r="AP361" s="46"/>
      <c r="AQ361" s="46"/>
      <c r="AR361" s="46"/>
      <c r="AS361" s="46"/>
      <c r="AT361" s="46"/>
      <c r="AU361" s="46"/>
      <c r="AV361" s="46"/>
      <c r="AW361" s="46"/>
      <c r="AX361" s="46"/>
      <c r="AY361" s="46"/>
      <c r="AZ361" s="46"/>
      <c r="BA361" s="46"/>
      <c r="BB361" s="46"/>
      <c r="BC361" s="46"/>
      <c r="BD361" s="46"/>
      <c r="BE361" s="46"/>
      <c r="BF361" s="46"/>
      <c r="BG361" s="46"/>
      <c r="BH361" s="46"/>
      <c r="BI361" s="46"/>
      <c r="BJ361" s="46"/>
      <c r="BK361" s="46"/>
      <c r="BL361" s="46"/>
      <c r="BM361" s="46"/>
      <c r="BN361" s="46"/>
      <c r="BO361" s="46"/>
      <c r="BP361" s="46"/>
      <c r="BQ361" s="46"/>
      <c r="BR361" s="46"/>
      <c r="BS361" s="46"/>
      <c r="BT361" s="46"/>
      <c r="BU361" s="46"/>
      <c r="BV361" s="46"/>
      <c r="BW361" s="46"/>
      <c r="BX361" s="46"/>
      <c r="BY361" s="46"/>
      <c r="BZ361" s="46"/>
      <c r="CA361" s="46"/>
      <c r="CB361" s="46"/>
      <c r="CC361" s="46"/>
      <c r="CD361" s="46"/>
      <c r="CE361" s="46"/>
      <c r="CF361" s="46"/>
      <c r="CG361" s="46"/>
      <c r="CH361" s="46"/>
      <c r="CI361" s="46"/>
      <c r="CJ361" s="46"/>
      <c r="CK361" s="46"/>
      <c r="CL361" s="46"/>
      <c r="CM361" s="46"/>
      <c r="CN361" s="46"/>
      <c r="CO361" s="46"/>
      <c r="CP361" s="46"/>
      <c r="CQ361" s="46"/>
      <c r="CR361" s="46"/>
      <c r="CS361" s="46"/>
      <c r="CT361" s="46"/>
      <c r="CU361" s="46"/>
      <c r="CV361" s="46"/>
      <c r="CW361" s="46"/>
      <c r="CX361" s="46"/>
      <c r="CY361" s="46"/>
      <c r="CZ361" s="46"/>
      <c r="DA361" s="46"/>
      <c r="DB361" s="46"/>
      <c r="DC361" s="46"/>
      <c r="DD361" s="46"/>
      <c r="DE361" s="46"/>
      <c r="DF361" s="46"/>
      <c r="DG361" s="46"/>
      <c r="DH361" s="46"/>
      <c r="DI361" s="46"/>
      <c r="DJ361" s="46"/>
      <c r="DK361" s="46"/>
      <c r="DL361" s="46"/>
      <c r="DM361" s="46"/>
      <c r="DN361" s="46"/>
      <c r="DO361" s="46"/>
      <c r="DP361" s="46"/>
      <c r="DQ361" s="46"/>
      <c r="DR361" s="46"/>
      <c r="DS361" s="46"/>
      <c r="DT361" s="46"/>
      <c r="DU361" s="46"/>
      <c r="DV361" s="46"/>
      <c r="DW361" s="46"/>
      <c r="DX361" s="46"/>
      <c r="DY361" s="46"/>
      <c r="DZ361" s="46"/>
      <c r="EA361" s="46"/>
      <c r="EB361" s="46"/>
      <c r="EC361" s="46"/>
      <c r="ED361" s="46"/>
      <c r="EE361" s="46"/>
      <c r="EF361" s="46"/>
      <c r="EG361" s="46"/>
      <c r="EH361" s="46"/>
      <c r="EI361" s="46"/>
      <c r="EJ361" s="46"/>
      <c r="EK361" s="46"/>
      <c r="EL361" s="46"/>
      <c r="EM361" s="46"/>
      <c r="EN361" s="46"/>
      <c r="EO361" s="46"/>
      <c r="EP361" s="46"/>
      <c r="EQ361" s="46"/>
      <c r="ER361" s="46"/>
      <c r="ES361" s="46"/>
      <c r="ET361" s="46"/>
      <c r="EU361" s="46"/>
      <c r="EV361" s="46"/>
      <c r="EW361" s="46"/>
      <c r="EX361" s="46"/>
      <c r="EY361" s="46"/>
      <c r="EZ361" s="46"/>
      <c r="FA361" s="46"/>
      <c r="FB361" s="46"/>
      <c r="FC361" s="46"/>
      <c r="FD361" s="46"/>
      <c r="FE361" s="46"/>
      <c r="FF361" s="46"/>
      <c r="FG361" s="46"/>
      <c r="FH361" s="46"/>
      <c r="FI361" s="46"/>
      <c r="FJ361" s="46"/>
      <c r="FK361" s="46"/>
      <c r="FL361" s="46"/>
      <c r="FM361" s="46"/>
      <c r="FN361" s="46"/>
      <c r="FO361" s="46"/>
      <c r="FP361" s="46"/>
      <c r="FQ361" s="46"/>
      <c r="FR361" s="46"/>
      <c r="FS361" s="46"/>
      <c r="FT361" s="46"/>
      <c r="FU361" s="46"/>
      <c r="FV361" s="46"/>
      <c r="FW361" s="46"/>
      <c r="FX361" s="46"/>
      <c r="FY361" s="46"/>
      <c r="FZ361" s="46"/>
      <c r="GA361" s="46"/>
      <c r="GB361" s="46"/>
      <c r="GC361" s="46"/>
      <c r="GD361" s="46"/>
      <c r="GE361" s="46"/>
      <c r="GF361" s="46"/>
      <c r="GG361" s="46"/>
      <c r="GH361" s="46"/>
      <c r="GI361" s="46"/>
      <c r="GJ361" s="46"/>
      <c r="GK361" s="46"/>
      <c r="GL361" s="46"/>
      <c r="GM361" s="46"/>
      <c r="GN361" s="46"/>
      <c r="GO361" s="46"/>
      <c r="GP361" s="46"/>
      <c r="GQ361" s="46"/>
      <c r="GR361" s="46"/>
      <c r="GS361" s="46"/>
      <c r="GT361" s="46"/>
      <c r="GU361" s="46"/>
      <c r="GV361" s="46"/>
      <c r="GW361" s="46"/>
      <c r="GX361" s="46"/>
      <c r="GY361" s="46"/>
      <c r="GZ361" s="46"/>
      <c r="HA361" s="46"/>
      <c r="HB361" s="46"/>
      <c r="HC361" s="46"/>
      <c r="HD361" s="46"/>
      <c r="HE361" s="46"/>
      <c r="HF361" s="46"/>
      <c r="HG361" s="46"/>
      <c r="HH361" s="46"/>
      <c r="HI361" s="46"/>
      <c r="HJ361" s="46"/>
      <c r="HK361" s="46"/>
      <c r="HL361" s="46"/>
      <c r="HM361" s="46"/>
      <c r="HN361" s="46"/>
      <c r="HO361" s="46"/>
      <c r="HP361" s="46"/>
      <c r="HQ361" s="46"/>
      <c r="HR361" s="46"/>
      <c r="HS361" s="46"/>
      <c r="HT361" s="46"/>
      <c r="HU361" s="46"/>
      <c r="HV361" s="46"/>
      <c r="HW361" s="46"/>
      <c r="HX361" s="46"/>
      <c r="HY361" s="46"/>
      <c r="HZ361" s="46"/>
      <c r="IA361" s="46"/>
      <c r="IB361" s="46"/>
      <c r="IC361" s="46"/>
      <c r="ID361" s="46"/>
      <c r="IE361" s="46"/>
      <c r="IF361" s="46"/>
      <c r="IG361" s="46"/>
      <c r="IH361" s="46"/>
      <c r="II361" s="46"/>
      <c r="IJ361" s="46"/>
      <c r="IK361" s="46"/>
      <c r="IL361" s="46"/>
      <c r="IM361" s="46"/>
      <c r="IN361" s="46"/>
      <c r="IO361" s="46"/>
      <c r="IP361" s="46"/>
      <c r="IQ361" s="46"/>
      <c r="IR361" s="46"/>
      <c r="IS361" s="46"/>
      <c r="IT361" s="46"/>
      <c r="IU361" s="46"/>
      <c r="IV361" s="46"/>
      <c r="IW361" s="46"/>
      <c r="IX361" s="46"/>
      <c r="IY361" s="46"/>
      <c r="IZ361" s="46"/>
      <c r="JA361" s="46"/>
      <c r="JB361" s="46"/>
      <c r="JC361" s="46"/>
      <c r="JD361" s="46"/>
      <c r="JE361" s="46"/>
      <c r="JF361" s="46"/>
      <c r="JG361" s="46"/>
      <c r="JH361" s="46"/>
      <c r="JI361" s="46"/>
      <c r="JJ361" s="46"/>
      <c r="JK361" s="46"/>
      <c r="JL361" s="46"/>
      <c r="JM361" s="46"/>
      <c r="JN361" s="46"/>
      <c r="JO361" s="46"/>
      <c r="JP361" s="46"/>
      <c r="JQ361" s="46"/>
      <c r="JR361" s="46"/>
      <c r="JS361" s="46"/>
      <c r="JT361" s="46"/>
      <c r="JU361" s="46"/>
      <c r="JV361" s="46"/>
      <c r="JW361" s="46"/>
      <c r="JX361" s="46"/>
      <c r="JY361" s="46"/>
      <c r="JZ361" s="46"/>
      <c r="KA361" s="46"/>
      <c r="KB361" s="46"/>
      <c r="KC361" s="46"/>
      <c r="KD361" s="46"/>
      <c r="KE361" s="46"/>
      <c r="KF361" s="46"/>
      <c r="KG361" s="46"/>
      <c r="KH361" s="46"/>
      <c r="KI361" s="46"/>
      <c r="KJ361" s="46"/>
      <c r="KK361" s="46"/>
      <c r="KL361" s="46"/>
      <c r="KM361" s="46"/>
      <c r="KN361" s="46"/>
      <c r="KO361" s="46"/>
      <c r="KP361" s="46"/>
      <c r="KQ361" s="46"/>
      <c r="KR361" s="46"/>
      <c r="KS361" s="46"/>
      <c r="KT361" s="46"/>
      <c r="KU361" s="46"/>
      <c r="KV361" s="46"/>
      <c r="KW361" s="46"/>
      <c r="KX361" s="46"/>
      <c r="KY361" s="46"/>
      <c r="KZ361" s="46"/>
      <c r="LA361" s="46"/>
      <c r="LB361" s="46"/>
      <c r="LC361" s="46"/>
      <c r="LD361" s="46"/>
      <c r="LE361" s="46"/>
      <c r="LF361" s="46"/>
      <c r="LG361" s="46"/>
      <c r="LH361" s="46"/>
      <c r="LI361" s="46"/>
      <c r="LJ361" s="46"/>
      <c r="LK361" s="46"/>
      <c r="LL361" s="46"/>
      <c r="LM361" s="46"/>
      <c r="LN361" s="46"/>
      <c r="LO361" s="46"/>
      <c r="LP361" s="46"/>
      <c r="LQ361" s="46"/>
      <c r="LR361" s="46"/>
      <c r="LS361" s="46"/>
      <c r="LT361" s="46"/>
      <c r="LU361" s="46"/>
      <c r="LV361" s="46"/>
      <c r="LW361" s="46"/>
      <c r="LX361" s="46"/>
      <c r="LY361" s="46"/>
      <c r="LZ361" s="46"/>
      <c r="MA361" s="46"/>
      <c r="MB361" s="46"/>
      <c r="MC361" s="46"/>
      <c r="MD361" s="46"/>
      <c r="ME361" s="46"/>
      <c r="MF361" s="46"/>
      <c r="MG361" s="46"/>
      <c r="MH361" s="46"/>
      <c r="MI361" s="46"/>
      <c r="MJ361" s="46"/>
      <c r="MK361" s="46"/>
      <c r="ML361" s="46"/>
      <c r="MM361" s="46"/>
      <c r="MN361" s="46"/>
      <c r="MO361" s="46"/>
      <c r="MP361" s="46"/>
      <c r="MQ361" s="46"/>
      <c r="MR361" s="46"/>
      <c r="MS361" s="46"/>
      <c r="MT361" s="46"/>
      <c r="MU361" s="46"/>
      <c r="MV361" s="46"/>
      <c r="MW361" s="46"/>
      <c r="MX361" s="46"/>
      <c r="MY361" s="46"/>
      <c r="MZ361" s="46"/>
      <c r="NA361" s="46"/>
      <c r="NB361" s="46"/>
      <c r="NC361" s="46"/>
      <c r="ND361" s="46"/>
      <c r="NE361" s="46"/>
      <c r="NF361" s="46"/>
      <c r="NG361" s="46"/>
      <c r="NH361" s="46"/>
      <c r="NI361" s="46"/>
      <c r="NJ361" s="46"/>
      <c r="NK361" s="46"/>
      <c r="NL361" s="46"/>
      <c r="NM361" s="46"/>
      <c r="NN361" s="46"/>
      <c r="NO361" s="46"/>
      <c r="NP361" s="46"/>
      <c r="NQ361" s="46"/>
      <c r="NR361" s="46"/>
      <c r="NS361" s="46"/>
      <c r="NT361" s="46"/>
      <c r="NU361" s="46"/>
      <c r="NV361" s="46"/>
      <c r="NW361" s="46"/>
      <c r="NX361" s="46"/>
      <c r="NY361" s="46"/>
      <c r="NZ361" s="46"/>
      <c r="OA361" s="46"/>
      <c r="OB361" s="46"/>
      <c r="OC361" s="46"/>
      <c r="OD361" s="46"/>
      <c r="OE361" s="46"/>
      <c r="OF361" s="46"/>
      <c r="OG361" s="46"/>
      <c r="OH361" s="46"/>
      <c r="OI361" s="46"/>
      <c r="OJ361" s="46"/>
      <c r="OK361" s="46"/>
      <c r="OL361" s="46"/>
      <c r="OM361" s="46"/>
      <c r="ON361" s="46"/>
      <c r="OO361" s="46"/>
      <c r="OP361" s="46"/>
      <c r="OQ361" s="46"/>
      <c r="OR361" s="46"/>
      <c r="OS361" s="46"/>
      <c r="OT361" s="46"/>
      <c r="OU361" s="46"/>
      <c r="OV361" s="46"/>
      <c r="OW361" s="46"/>
      <c r="OX361" s="46"/>
      <c r="OY361" s="46"/>
      <c r="OZ361" s="46"/>
      <c r="PA361" s="46"/>
      <c r="PB361" s="46"/>
      <c r="PC361" s="46"/>
      <c r="PD361" s="46"/>
      <c r="PE361" s="46"/>
      <c r="PF361" s="46"/>
      <c r="PG361" s="46"/>
      <c r="PH361" s="46"/>
      <c r="PI361" s="46"/>
      <c r="PJ361" s="46"/>
      <c r="PK361" s="46"/>
      <c r="PL361" s="46"/>
      <c r="PM361" s="46"/>
      <c r="PN361" s="46"/>
      <c r="PO361" s="46"/>
      <c r="PP361" s="46"/>
      <c r="PQ361" s="46"/>
      <c r="PR361" s="46"/>
      <c r="PS361" s="46"/>
      <c r="PT361" s="46"/>
    </row>
    <row r="362" spans="1:436" s="2" customFormat="1" ht="38.25" x14ac:dyDescent="0.2">
      <c r="A362" s="70" t="s">
        <v>104</v>
      </c>
      <c r="B362" s="49" t="s">
        <v>51</v>
      </c>
      <c r="C362" s="80">
        <v>315</v>
      </c>
      <c r="D362" s="80">
        <v>309</v>
      </c>
      <c r="E362" s="80">
        <v>309</v>
      </c>
      <c r="F362" s="80">
        <v>327</v>
      </c>
      <c r="G362" s="80">
        <v>330.6</v>
      </c>
      <c r="H362" s="80">
        <v>342</v>
      </c>
      <c r="I362" s="80">
        <v>342</v>
      </c>
      <c r="J362" s="80">
        <v>342</v>
      </c>
      <c r="K362" s="80">
        <f t="shared" si="456"/>
        <v>343.36799999999999</v>
      </c>
      <c r="L362" s="80">
        <f t="shared" si="457"/>
        <v>344.73599999999999</v>
      </c>
      <c r="M362" s="80">
        <f t="shared" si="458"/>
        <v>345.08483999999999</v>
      </c>
      <c r="N362" s="80">
        <f t="shared" si="459"/>
        <v>347.14915200000002</v>
      </c>
      <c r="O362" s="80">
        <f t="shared" si="460"/>
        <v>347.15534903999998</v>
      </c>
      <c r="P362" s="80">
        <f t="shared" si="461"/>
        <v>350.62064352000004</v>
      </c>
      <c r="Q362" s="46"/>
      <c r="R362" s="46"/>
      <c r="S362" s="46"/>
      <c r="T362" s="46"/>
      <c r="U362" s="46"/>
      <c r="V362" s="46"/>
      <c r="W362" s="46"/>
      <c r="X362" s="46"/>
      <c r="Y362" s="46"/>
      <c r="Z362" s="46"/>
      <c r="AA362" s="46"/>
      <c r="AB362" s="46"/>
      <c r="AC362" s="46"/>
      <c r="AD362" s="46"/>
      <c r="AE362" s="46"/>
      <c r="AF362" s="46"/>
      <c r="AG362" s="46"/>
      <c r="AH362" s="46"/>
      <c r="AI362" s="46"/>
      <c r="AJ362" s="46"/>
      <c r="AK362" s="46"/>
      <c r="AL362" s="46"/>
      <c r="AM362" s="46"/>
      <c r="AN362" s="46"/>
      <c r="AO362" s="46"/>
      <c r="AP362" s="46"/>
      <c r="AQ362" s="46"/>
      <c r="AR362" s="46"/>
      <c r="AS362" s="46"/>
      <c r="AT362" s="46"/>
      <c r="AU362" s="46"/>
      <c r="AV362" s="46"/>
      <c r="AW362" s="46"/>
      <c r="AX362" s="46"/>
      <c r="AY362" s="46"/>
      <c r="AZ362" s="46"/>
      <c r="BA362" s="46"/>
      <c r="BB362" s="46"/>
      <c r="BC362" s="46"/>
      <c r="BD362" s="46"/>
      <c r="BE362" s="46"/>
      <c r="BF362" s="46"/>
      <c r="BG362" s="46"/>
      <c r="BH362" s="46"/>
      <c r="BI362" s="46"/>
      <c r="BJ362" s="46"/>
      <c r="BK362" s="46"/>
      <c r="BL362" s="46"/>
      <c r="BM362" s="46"/>
      <c r="BN362" s="46"/>
      <c r="BO362" s="46"/>
      <c r="BP362" s="46"/>
      <c r="BQ362" s="46"/>
      <c r="BR362" s="46"/>
      <c r="BS362" s="46"/>
      <c r="BT362" s="46"/>
      <c r="BU362" s="46"/>
      <c r="BV362" s="46"/>
      <c r="BW362" s="46"/>
      <c r="BX362" s="46"/>
      <c r="BY362" s="46"/>
      <c r="BZ362" s="46"/>
      <c r="CA362" s="46"/>
      <c r="CB362" s="46"/>
      <c r="CC362" s="46"/>
      <c r="CD362" s="46"/>
      <c r="CE362" s="46"/>
      <c r="CF362" s="46"/>
      <c r="CG362" s="46"/>
      <c r="CH362" s="46"/>
      <c r="CI362" s="46"/>
      <c r="CJ362" s="46"/>
      <c r="CK362" s="46"/>
      <c r="CL362" s="46"/>
      <c r="CM362" s="46"/>
      <c r="CN362" s="46"/>
      <c r="CO362" s="46"/>
      <c r="CP362" s="46"/>
      <c r="CQ362" s="46"/>
      <c r="CR362" s="46"/>
      <c r="CS362" s="46"/>
      <c r="CT362" s="46"/>
      <c r="CU362" s="46"/>
      <c r="CV362" s="46"/>
      <c r="CW362" s="46"/>
      <c r="CX362" s="46"/>
      <c r="CY362" s="46"/>
      <c r="CZ362" s="46"/>
      <c r="DA362" s="46"/>
      <c r="DB362" s="46"/>
      <c r="DC362" s="46"/>
      <c r="DD362" s="46"/>
      <c r="DE362" s="46"/>
      <c r="DF362" s="46"/>
      <c r="DG362" s="46"/>
      <c r="DH362" s="46"/>
      <c r="DI362" s="46"/>
      <c r="DJ362" s="46"/>
      <c r="DK362" s="46"/>
      <c r="DL362" s="46"/>
      <c r="DM362" s="46"/>
      <c r="DN362" s="46"/>
      <c r="DO362" s="46"/>
      <c r="DP362" s="46"/>
      <c r="DQ362" s="46"/>
      <c r="DR362" s="46"/>
      <c r="DS362" s="46"/>
      <c r="DT362" s="46"/>
      <c r="DU362" s="46"/>
      <c r="DV362" s="46"/>
      <c r="DW362" s="46"/>
      <c r="DX362" s="46"/>
      <c r="DY362" s="46"/>
      <c r="DZ362" s="46"/>
      <c r="EA362" s="46"/>
      <c r="EB362" s="46"/>
      <c r="EC362" s="46"/>
      <c r="ED362" s="46"/>
      <c r="EE362" s="46"/>
      <c r="EF362" s="46"/>
      <c r="EG362" s="46"/>
      <c r="EH362" s="46"/>
      <c r="EI362" s="46"/>
      <c r="EJ362" s="46"/>
      <c r="EK362" s="46"/>
      <c r="EL362" s="46"/>
      <c r="EM362" s="46"/>
      <c r="EN362" s="46"/>
      <c r="EO362" s="46"/>
      <c r="EP362" s="46"/>
      <c r="EQ362" s="46"/>
      <c r="ER362" s="46"/>
      <c r="ES362" s="46"/>
      <c r="ET362" s="46"/>
      <c r="EU362" s="46"/>
      <c r="EV362" s="46"/>
      <c r="EW362" s="46"/>
      <c r="EX362" s="46"/>
      <c r="EY362" s="46"/>
      <c r="EZ362" s="46"/>
      <c r="FA362" s="46"/>
      <c r="FB362" s="46"/>
      <c r="FC362" s="46"/>
      <c r="FD362" s="46"/>
      <c r="FE362" s="46"/>
      <c r="FF362" s="46"/>
      <c r="FG362" s="46"/>
      <c r="FH362" s="46"/>
      <c r="FI362" s="46"/>
      <c r="FJ362" s="46"/>
      <c r="FK362" s="46"/>
      <c r="FL362" s="46"/>
      <c r="FM362" s="46"/>
      <c r="FN362" s="46"/>
      <c r="FO362" s="46"/>
      <c r="FP362" s="46"/>
      <c r="FQ362" s="46"/>
      <c r="FR362" s="46"/>
      <c r="FS362" s="46"/>
      <c r="FT362" s="46"/>
      <c r="FU362" s="46"/>
      <c r="FV362" s="46"/>
      <c r="FW362" s="46"/>
      <c r="FX362" s="46"/>
      <c r="FY362" s="46"/>
      <c r="FZ362" s="46"/>
      <c r="GA362" s="46"/>
      <c r="GB362" s="46"/>
      <c r="GC362" s="46"/>
      <c r="GD362" s="46"/>
      <c r="GE362" s="46"/>
      <c r="GF362" s="46"/>
      <c r="GG362" s="46"/>
      <c r="GH362" s="46"/>
      <c r="GI362" s="46"/>
      <c r="GJ362" s="46"/>
      <c r="GK362" s="46"/>
      <c r="GL362" s="46"/>
      <c r="GM362" s="46"/>
      <c r="GN362" s="46"/>
      <c r="GO362" s="46"/>
      <c r="GP362" s="46"/>
      <c r="GQ362" s="46"/>
      <c r="GR362" s="46"/>
      <c r="GS362" s="46"/>
      <c r="GT362" s="46"/>
      <c r="GU362" s="46"/>
      <c r="GV362" s="46"/>
      <c r="GW362" s="46"/>
      <c r="GX362" s="46"/>
      <c r="GY362" s="46"/>
      <c r="GZ362" s="46"/>
      <c r="HA362" s="46"/>
      <c r="HB362" s="46"/>
      <c r="HC362" s="46"/>
      <c r="HD362" s="46"/>
      <c r="HE362" s="46"/>
      <c r="HF362" s="46"/>
      <c r="HG362" s="46"/>
      <c r="HH362" s="46"/>
      <c r="HI362" s="46"/>
      <c r="HJ362" s="46"/>
      <c r="HK362" s="46"/>
      <c r="HL362" s="46"/>
      <c r="HM362" s="46"/>
      <c r="HN362" s="46"/>
      <c r="HO362" s="46"/>
      <c r="HP362" s="46"/>
      <c r="HQ362" s="46"/>
      <c r="HR362" s="46"/>
      <c r="HS362" s="46"/>
      <c r="HT362" s="46"/>
      <c r="HU362" s="46"/>
      <c r="HV362" s="46"/>
      <c r="HW362" s="46"/>
      <c r="HX362" s="46"/>
      <c r="HY362" s="46"/>
      <c r="HZ362" s="46"/>
      <c r="IA362" s="46"/>
      <c r="IB362" s="46"/>
      <c r="IC362" s="46"/>
      <c r="ID362" s="46"/>
      <c r="IE362" s="46"/>
      <c r="IF362" s="46"/>
      <c r="IG362" s="46"/>
      <c r="IH362" s="46"/>
      <c r="II362" s="46"/>
      <c r="IJ362" s="46"/>
      <c r="IK362" s="46"/>
      <c r="IL362" s="46"/>
      <c r="IM362" s="46"/>
      <c r="IN362" s="46"/>
      <c r="IO362" s="46"/>
      <c r="IP362" s="46"/>
      <c r="IQ362" s="46"/>
      <c r="IR362" s="46"/>
      <c r="IS362" s="46"/>
      <c r="IT362" s="46"/>
      <c r="IU362" s="46"/>
      <c r="IV362" s="46"/>
      <c r="IW362" s="46"/>
      <c r="IX362" s="46"/>
      <c r="IY362" s="46"/>
      <c r="IZ362" s="46"/>
      <c r="JA362" s="46"/>
      <c r="JB362" s="46"/>
      <c r="JC362" s="46"/>
      <c r="JD362" s="46"/>
      <c r="JE362" s="46"/>
      <c r="JF362" s="46"/>
      <c r="JG362" s="46"/>
      <c r="JH362" s="46"/>
      <c r="JI362" s="46"/>
      <c r="JJ362" s="46"/>
      <c r="JK362" s="46"/>
      <c r="JL362" s="46"/>
      <c r="JM362" s="46"/>
      <c r="JN362" s="46"/>
      <c r="JO362" s="46"/>
      <c r="JP362" s="46"/>
      <c r="JQ362" s="46"/>
      <c r="JR362" s="46"/>
      <c r="JS362" s="46"/>
      <c r="JT362" s="46"/>
      <c r="JU362" s="46"/>
      <c r="JV362" s="46"/>
      <c r="JW362" s="46"/>
      <c r="JX362" s="46"/>
      <c r="JY362" s="46"/>
      <c r="JZ362" s="46"/>
      <c r="KA362" s="46"/>
      <c r="KB362" s="46"/>
      <c r="KC362" s="46"/>
      <c r="KD362" s="46"/>
      <c r="KE362" s="46"/>
      <c r="KF362" s="46"/>
      <c r="KG362" s="46"/>
      <c r="KH362" s="46"/>
      <c r="KI362" s="46"/>
      <c r="KJ362" s="46"/>
      <c r="KK362" s="46"/>
      <c r="KL362" s="46"/>
      <c r="KM362" s="46"/>
      <c r="KN362" s="46"/>
      <c r="KO362" s="46"/>
      <c r="KP362" s="46"/>
      <c r="KQ362" s="46"/>
      <c r="KR362" s="46"/>
      <c r="KS362" s="46"/>
      <c r="KT362" s="46"/>
      <c r="KU362" s="46"/>
      <c r="KV362" s="46"/>
      <c r="KW362" s="46"/>
      <c r="KX362" s="46"/>
      <c r="KY362" s="46"/>
      <c r="KZ362" s="46"/>
      <c r="LA362" s="46"/>
      <c r="LB362" s="46"/>
      <c r="LC362" s="46"/>
      <c r="LD362" s="46"/>
      <c r="LE362" s="46"/>
      <c r="LF362" s="46"/>
      <c r="LG362" s="46"/>
      <c r="LH362" s="46"/>
      <c r="LI362" s="46"/>
      <c r="LJ362" s="46"/>
      <c r="LK362" s="46"/>
      <c r="LL362" s="46"/>
      <c r="LM362" s="46"/>
      <c r="LN362" s="46"/>
      <c r="LO362" s="46"/>
      <c r="LP362" s="46"/>
      <c r="LQ362" s="46"/>
      <c r="LR362" s="46"/>
      <c r="LS362" s="46"/>
      <c r="LT362" s="46"/>
      <c r="LU362" s="46"/>
      <c r="LV362" s="46"/>
      <c r="LW362" s="46"/>
      <c r="LX362" s="46"/>
      <c r="LY362" s="46"/>
      <c r="LZ362" s="46"/>
      <c r="MA362" s="46"/>
      <c r="MB362" s="46"/>
      <c r="MC362" s="46"/>
      <c r="MD362" s="46"/>
      <c r="ME362" s="46"/>
      <c r="MF362" s="46"/>
      <c r="MG362" s="46"/>
      <c r="MH362" s="46"/>
      <c r="MI362" s="46"/>
      <c r="MJ362" s="46"/>
      <c r="MK362" s="46"/>
      <c r="ML362" s="46"/>
      <c r="MM362" s="46"/>
      <c r="MN362" s="46"/>
      <c r="MO362" s="46"/>
      <c r="MP362" s="46"/>
      <c r="MQ362" s="46"/>
      <c r="MR362" s="46"/>
      <c r="MS362" s="46"/>
      <c r="MT362" s="46"/>
      <c r="MU362" s="46"/>
      <c r="MV362" s="46"/>
      <c r="MW362" s="46"/>
      <c r="MX362" s="46"/>
      <c r="MY362" s="46"/>
      <c r="MZ362" s="46"/>
      <c r="NA362" s="46"/>
      <c r="NB362" s="46"/>
      <c r="NC362" s="46"/>
      <c r="ND362" s="46"/>
      <c r="NE362" s="46"/>
      <c r="NF362" s="46"/>
      <c r="NG362" s="46"/>
      <c r="NH362" s="46"/>
      <c r="NI362" s="46"/>
      <c r="NJ362" s="46"/>
      <c r="NK362" s="46"/>
      <c r="NL362" s="46"/>
      <c r="NM362" s="46"/>
      <c r="NN362" s="46"/>
      <c r="NO362" s="46"/>
      <c r="NP362" s="46"/>
      <c r="NQ362" s="46"/>
      <c r="NR362" s="46"/>
      <c r="NS362" s="46"/>
      <c r="NT362" s="46"/>
      <c r="NU362" s="46"/>
      <c r="NV362" s="46"/>
      <c r="NW362" s="46"/>
      <c r="NX362" s="46"/>
      <c r="NY362" s="46"/>
      <c r="NZ362" s="46"/>
      <c r="OA362" s="46"/>
      <c r="OB362" s="46"/>
      <c r="OC362" s="46"/>
      <c r="OD362" s="46"/>
      <c r="OE362" s="46"/>
      <c r="OF362" s="46"/>
      <c r="OG362" s="46"/>
      <c r="OH362" s="46"/>
      <c r="OI362" s="46"/>
      <c r="OJ362" s="46"/>
      <c r="OK362" s="46"/>
      <c r="OL362" s="46"/>
      <c r="OM362" s="46"/>
      <c r="ON362" s="46"/>
      <c r="OO362" s="46"/>
      <c r="OP362" s="46"/>
      <c r="OQ362" s="46"/>
      <c r="OR362" s="46"/>
      <c r="OS362" s="46"/>
      <c r="OT362" s="46"/>
      <c r="OU362" s="46"/>
      <c r="OV362" s="46"/>
      <c r="OW362" s="46"/>
      <c r="OX362" s="46"/>
      <c r="OY362" s="46"/>
      <c r="OZ362" s="46"/>
      <c r="PA362" s="46"/>
      <c r="PB362" s="46"/>
      <c r="PC362" s="46"/>
      <c r="PD362" s="46"/>
      <c r="PE362" s="46"/>
      <c r="PF362" s="46"/>
      <c r="PG362" s="46"/>
      <c r="PH362" s="46"/>
      <c r="PI362" s="46"/>
      <c r="PJ362" s="46"/>
      <c r="PK362" s="46"/>
      <c r="PL362" s="46"/>
      <c r="PM362" s="46"/>
      <c r="PN362" s="46"/>
      <c r="PO362" s="46"/>
      <c r="PP362" s="46"/>
      <c r="PQ362" s="46"/>
      <c r="PR362" s="46"/>
      <c r="PS362" s="46"/>
      <c r="PT362" s="46"/>
    </row>
    <row r="363" spans="1:436" s="2" customFormat="1" ht="38.25" x14ac:dyDescent="0.2">
      <c r="A363" s="70" t="s">
        <v>105</v>
      </c>
      <c r="B363" s="49" t="s">
        <v>51</v>
      </c>
      <c r="C363" s="80">
        <v>192</v>
      </c>
      <c r="D363" s="80">
        <v>191</v>
      </c>
      <c r="E363" s="80">
        <v>187</v>
      </c>
      <c r="F363" s="80">
        <v>187</v>
      </c>
      <c r="G363" s="80">
        <v>195.4</v>
      </c>
      <c r="H363" s="80">
        <v>195.4</v>
      </c>
      <c r="I363" s="80">
        <v>195.4</v>
      </c>
      <c r="J363" s="80">
        <v>195.4</v>
      </c>
      <c r="K363" s="80">
        <f t="shared" si="456"/>
        <v>196.1816</v>
      </c>
      <c r="L363" s="80">
        <f t="shared" si="457"/>
        <v>196.9632</v>
      </c>
      <c r="M363" s="80">
        <f t="shared" si="458"/>
        <v>197.16250799999997</v>
      </c>
      <c r="N363" s="80">
        <f t="shared" si="459"/>
        <v>198.34194240000002</v>
      </c>
      <c r="O363" s="80">
        <f t="shared" si="460"/>
        <v>198.34548304799998</v>
      </c>
      <c r="P363" s="80">
        <f t="shared" si="461"/>
        <v>200.32536182400003</v>
      </c>
      <c r="Q363" s="46"/>
      <c r="R363" s="46"/>
      <c r="S363" s="46"/>
      <c r="T363" s="46"/>
      <c r="U363" s="46"/>
      <c r="V363" s="46"/>
      <c r="W363" s="46"/>
      <c r="X363" s="46"/>
      <c r="Y363" s="46"/>
      <c r="Z363" s="46"/>
      <c r="AA363" s="46"/>
      <c r="AB363" s="46"/>
      <c r="AC363" s="46"/>
      <c r="AD363" s="46"/>
      <c r="AE363" s="46"/>
      <c r="AF363" s="46"/>
      <c r="AG363" s="46"/>
      <c r="AH363" s="46"/>
      <c r="AI363" s="46"/>
      <c r="AJ363" s="46"/>
      <c r="AK363" s="46"/>
      <c r="AL363" s="46"/>
      <c r="AM363" s="46"/>
      <c r="AN363" s="46"/>
      <c r="AO363" s="46"/>
      <c r="AP363" s="46"/>
      <c r="AQ363" s="46"/>
      <c r="AR363" s="46"/>
      <c r="AS363" s="46"/>
      <c r="AT363" s="46"/>
      <c r="AU363" s="46"/>
      <c r="AV363" s="46"/>
      <c r="AW363" s="46"/>
      <c r="AX363" s="46"/>
      <c r="AY363" s="46"/>
      <c r="AZ363" s="46"/>
      <c r="BA363" s="46"/>
      <c r="BB363" s="46"/>
      <c r="BC363" s="46"/>
      <c r="BD363" s="46"/>
      <c r="BE363" s="46"/>
      <c r="BF363" s="46"/>
      <c r="BG363" s="46"/>
      <c r="BH363" s="46"/>
      <c r="BI363" s="46"/>
      <c r="BJ363" s="46"/>
      <c r="BK363" s="46"/>
      <c r="BL363" s="46"/>
      <c r="BM363" s="46"/>
      <c r="BN363" s="46"/>
      <c r="BO363" s="46"/>
      <c r="BP363" s="46"/>
      <c r="BQ363" s="46"/>
      <c r="BR363" s="46"/>
      <c r="BS363" s="46"/>
      <c r="BT363" s="46"/>
      <c r="BU363" s="46"/>
      <c r="BV363" s="46"/>
      <c r="BW363" s="46"/>
      <c r="BX363" s="46"/>
      <c r="BY363" s="46"/>
      <c r="BZ363" s="46"/>
      <c r="CA363" s="46"/>
      <c r="CB363" s="46"/>
      <c r="CC363" s="46"/>
      <c r="CD363" s="46"/>
      <c r="CE363" s="46"/>
      <c r="CF363" s="46"/>
      <c r="CG363" s="46"/>
      <c r="CH363" s="46"/>
      <c r="CI363" s="46"/>
      <c r="CJ363" s="46"/>
      <c r="CK363" s="46"/>
      <c r="CL363" s="46"/>
      <c r="CM363" s="46"/>
      <c r="CN363" s="46"/>
      <c r="CO363" s="46"/>
      <c r="CP363" s="46"/>
      <c r="CQ363" s="46"/>
      <c r="CR363" s="46"/>
      <c r="CS363" s="46"/>
      <c r="CT363" s="46"/>
      <c r="CU363" s="46"/>
      <c r="CV363" s="46"/>
      <c r="CW363" s="46"/>
      <c r="CX363" s="46"/>
      <c r="CY363" s="46"/>
      <c r="CZ363" s="46"/>
      <c r="DA363" s="46"/>
      <c r="DB363" s="46"/>
      <c r="DC363" s="46"/>
      <c r="DD363" s="46"/>
      <c r="DE363" s="46"/>
      <c r="DF363" s="46"/>
      <c r="DG363" s="46"/>
      <c r="DH363" s="46"/>
      <c r="DI363" s="46"/>
      <c r="DJ363" s="46"/>
      <c r="DK363" s="46"/>
      <c r="DL363" s="46"/>
      <c r="DM363" s="46"/>
      <c r="DN363" s="46"/>
      <c r="DO363" s="46"/>
      <c r="DP363" s="46"/>
      <c r="DQ363" s="46"/>
      <c r="DR363" s="46"/>
      <c r="DS363" s="46"/>
      <c r="DT363" s="46"/>
      <c r="DU363" s="46"/>
      <c r="DV363" s="46"/>
      <c r="DW363" s="46"/>
      <c r="DX363" s="46"/>
      <c r="DY363" s="46"/>
      <c r="DZ363" s="46"/>
      <c r="EA363" s="46"/>
      <c r="EB363" s="46"/>
      <c r="EC363" s="46"/>
      <c r="ED363" s="46"/>
      <c r="EE363" s="46"/>
      <c r="EF363" s="46"/>
      <c r="EG363" s="46"/>
      <c r="EH363" s="46"/>
      <c r="EI363" s="46"/>
      <c r="EJ363" s="46"/>
      <c r="EK363" s="46"/>
      <c r="EL363" s="46"/>
      <c r="EM363" s="46"/>
      <c r="EN363" s="46"/>
      <c r="EO363" s="46"/>
      <c r="EP363" s="46"/>
      <c r="EQ363" s="46"/>
      <c r="ER363" s="46"/>
      <c r="ES363" s="46"/>
      <c r="ET363" s="46"/>
      <c r="EU363" s="46"/>
      <c r="EV363" s="46"/>
      <c r="EW363" s="46"/>
      <c r="EX363" s="46"/>
      <c r="EY363" s="46"/>
      <c r="EZ363" s="46"/>
      <c r="FA363" s="46"/>
      <c r="FB363" s="46"/>
      <c r="FC363" s="46"/>
      <c r="FD363" s="46"/>
      <c r="FE363" s="46"/>
      <c r="FF363" s="46"/>
      <c r="FG363" s="46"/>
      <c r="FH363" s="46"/>
      <c r="FI363" s="46"/>
      <c r="FJ363" s="46"/>
      <c r="FK363" s="46"/>
      <c r="FL363" s="46"/>
      <c r="FM363" s="46"/>
      <c r="FN363" s="46"/>
      <c r="FO363" s="46"/>
      <c r="FP363" s="46"/>
      <c r="FQ363" s="46"/>
      <c r="FR363" s="46"/>
      <c r="FS363" s="46"/>
      <c r="FT363" s="46"/>
      <c r="FU363" s="46"/>
      <c r="FV363" s="46"/>
      <c r="FW363" s="46"/>
      <c r="FX363" s="46"/>
      <c r="FY363" s="46"/>
      <c r="FZ363" s="46"/>
      <c r="GA363" s="46"/>
      <c r="GB363" s="46"/>
      <c r="GC363" s="46"/>
      <c r="GD363" s="46"/>
      <c r="GE363" s="46"/>
      <c r="GF363" s="46"/>
      <c r="GG363" s="46"/>
      <c r="GH363" s="46"/>
      <c r="GI363" s="46"/>
      <c r="GJ363" s="46"/>
      <c r="GK363" s="46"/>
      <c r="GL363" s="46"/>
      <c r="GM363" s="46"/>
      <c r="GN363" s="46"/>
      <c r="GO363" s="46"/>
      <c r="GP363" s="46"/>
      <c r="GQ363" s="46"/>
      <c r="GR363" s="46"/>
      <c r="GS363" s="46"/>
      <c r="GT363" s="46"/>
      <c r="GU363" s="46"/>
      <c r="GV363" s="46"/>
      <c r="GW363" s="46"/>
      <c r="GX363" s="46"/>
      <c r="GY363" s="46"/>
      <c r="GZ363" s="46"/>
      <c r="HA363" s="46"/>
      <c r="HB363" s="46"/>
      <c r="HC363" s="46"/>
      <c r="HD363" s="46"/>
      <c r="HE363" s="46"/>
      <c r="HF363" s="46"/>
      <c r="HG363" s="46"/>
      <c r="HH363" s="46"/>
      <c r="HI363" s="46"/>
      <c r="HJ363" s="46"/>
      <c r="HK363" s="46"/>
      <c r="HL363" s="46"/>
      <c r="HM363" s="46"/>
      <c r="HN363" s="46"/>
      <c r="HO363" s="46"/>
      <c r="HP363" s="46"/>
      <c r="HQ363" s="46"/>
      <c r="HR363" s="46"/>
      <c r="HS363" s="46"/>
      <c r="HT363" s="46"/>
      <c r="HU363" s="46"/>
      <c r="HV363" s="46"/>
      <c r="HW363" s="46"/>
      <c r="HX363" s="46"/>
      <c r="HY363" s="46"/>
      <c r="HZ363" s="46"/>
      <c r="IA363" s="46"/>
      <c r="IB363" s="46"/>
      <c r="IC363" s="46"/>
      <c r="ID363" s="46"/>
      <c r="IE363" s="46"/>
      <c r="IF363" s="46"/>
      <c r="IG363" s="46"/>
      <c r="IH363" s="46"/>
      <c r="II363" s="46"/>
      <c r="IJ363" s="46"/>
      <c r="IK363" s="46"/>
      <c r="IL363" s="46"/>
      <c r="IM363" s="46"/>
      <c r="IN363" s="46"/>
      <c r="IO363" s="46"/>
      <c r="IP363" s="46"/>
      <c r="IQ363" s="46"/>
      <c r="IR363" s="46"/>
      <c r="IS363" s="46"/>
      <c r="IT363" s="46"/>
      <c r="IU363" s="46"/>
      <c r="IV363" s="46"/>
      <c r="IW363" s="46"/>
      <c r="IX363" s="46"/>
      <c r="IY363" s="46"/>
      <c r="IZ363" s="46"/>
      <c r="JA363" s="46"/>
      <c r="JB363" s="46"/>
      <c r="JC363" s="46"/>
      <c r="JD363" s="46"/>
      <c r="JE363" s="46"/>
      <c r="JF363" s="46"/>
      <c r="JG363" s="46"/>
      <c r="JH363" s="46"/>
      <c r="JI363" s="46"/>
      <c r="JJ363" s="46"/>
      <c r="JK363" s="46"/>
      <c r="JL363" s="46"/>
      <c r="JM363" s="46"/>
      <c r="JN363" s="46"/>
      <c r="JO363" s="46"/>
      <c r="JP363" s="46"/>
      <c r="JQ363" s="46"/>
      <c r="JR363" s="46"/>
      <c r="JS363" s="46"/>
      <c r="JT363" s="46"/>
      <c r="JU363" s="46"/>
      <c r="JV363" s="46"/>
      <c r="JW363" s="46"/>
      <c r="JX363" s="46"/>
      <c r="JY363" s="46"/>
      <c r="JZ363" s="46"/>
      <c r="KA363" s="46"/>
      <c r="KB363" s="46"/>
      <c r="KC363" s="46"/>
      <c r="KD363" s="46"/>
      <c r="KE363" s="46"/>
      <c r="KF363" s="46"/>
      <c r="KG363" s="46"/>
      <c r="KH363" s="46"/>
      <c r="KI363" s="46"/>
      <c r="KJ363" s="46"/>
      <c r="KK363" s="46"/>
      <c r="KL363" s="46"/>
      <c r="KM363" s="46"/>
      <c r="KN363" s="46"/>
      <c r="KO363" s="46"/>
      <c r="KP363" s="46"/>
      <c r="KQ363" s="46"/>
      <c r="KR363" s="46"/>
      <c r="KS363" s="46"/>
      <c r="KT363" s="46"/>
      <c r="KU363" s="46"/>
      <c r="KV363" s="46"/>
      <c r="KW363" s="46"/>
      <c r="KX363" s="46"/>
      <c r="KY363" s="46"/>
      <c r="KZ363" s="46"/>
      <c r="LA363" s="46"/>
      <c r="LB363" s="46"/>
      <c r="LC363" s="46"/>
      <c r="LD363" s="46"/>
      <c r="LE363" s="46"/>
      <c r="LF363" s="46"/>
      <c r="LG363" s="46"/>
      <c r="LH363" s="46"/>
      <c r="LI363" s="46"/>
      <c r="LJ363" s="46"/>
      <c r="LK363" s="46"/>
      <c r="LL363" s="46"/>
      <c r="LM363" s="46"/>
      <c r="LN363" s="46"/>
      <c r="LO363" s="46"/>
      <c r="LP363" s="46"/>
      <c r="LQ363" s="46"/>
      <c r="LR363" s="46"/>
      <c r="LS363" s="46"/>
      <c r="LT363" s="46"/>
      <c r="LU363" s="46"/>
      <c r="LV363" s="46"/>
      <c r="LW363" s="46"/>
      <c r="LX363" s="46"/>
      <c r="LY363" s="46"/>
      <c r="LZ363" s="46"/>
      <c r="MA363" s="46"/>
      <c r="MB363" s="46"/>
      <c r="MC363" s="46"/>
      <c r="MD363" s="46"/>
      <c r="ME363" s="46"/>
      <c r="MF363" s="46"/>
      <c r="MG363" s="46"/>
      <c r="MH363" s="46"/>
      <c r="MI363" s="46"/>
      <c r="MJ363" s="46"/>
      <c r="MK363" s="46"/>
      <c r="ML363" s="46"/>
      <c r="MM363" s="46"/>
      <c r="MN363" s="46"/>
      <c r="MO363" s="46"/>
      <c r="MP363" s="46"/>
      <c r="MQ363" s="46"/>
      <c r="MR363" s="46"/>
      <c r="MS363" s="46"/>
      <c r="MT363" s="46"/>
      <c r="MU363" s="46"/>
      <c r="MV363" s="46"/>
      <c r="MW363" s="46"/>
      <c r="MX363" s="46"/>
      <c r="MY363" s="46"/>
      <c r="MZ363" s="46"/>
      <c r="NA363" s="46"/>
      <c r="NB363" s="46"/>
      <c r="NC363" s="46"/>
      <c r="ND363" s="46"/>
      <c r="NE363" s="46"/>
      <c r="NF363" s="46"/>
      <c r="NG363" s="46"/>
      <c r="NH363" s="46"/>
      <c r="NI363" s="46"/>
      <c r="NJ363" s="46"/>
      <c r="NK363" s="46"/>
      <c r="NL363" s="46"/>
      <c r="NM363" s="46"/>
      <c r="NN363" s="46"/>
      <c r="NO363" s="46"/>
      <c r="NP363" s="46"/>
      <c r="NQ363" s="46"/>
      <c r="NR363" s="46"/>
      <c r="NS363" s="46"/>
      <c r="NT363" s="46"/>
      <c r="NU363" s="46"/>
      <c r="NV363" s="46"/>
      <c r="NW363" s="46"/>
      <c r="NX363" s="46"/>
      <c r="NY363" s="46"/>
      <c r="NZ363" s="46"/>
      <c r="OA363" s="46"/>
      <c r="OB363" s="46"/>
      <c r="OC363" s="46"/>
      <c r="OD363" s="46"/>
      <c r="OE363" s="46"/>
      <c r="OF363" s="46"/>
      <c r="OG363" s="46"/>
      <c r="OH363" s="46"/>
      <c r="OI363" s="46"/>
      <c r="OJ363" s="46"/>
      <c r="OK363" s="46"/>
      <c r="OL363" s="46"/>
      <c r="OM363" s="46"/>
      <c r="ON363" s="46"/>
      <c r="OO363" s="46"/>
      <c r="OP363" s="46"/>
      <c r="OQ363" s="46"/>
      <c r="OR363" s="46"/>
      <c r="OS363" s="46"/>
      <c r="OT363" s="46"/>
      <c r="OU363" s="46"/>
      <c r="OV363" s="46"/>
      <c r="OW363" s="46"/>
      <c r="OX363" s="46"/>
      <c r="OY363" s="46"/>
      <c r="OZ363" s="46"/>
      <c r="PA363" s="46"/>
      <c r="PB363" s="46"/>
      <c r="PC363" s="46"/>
      <c r="PD363" s="46"/>
      <c r="PE363" s="46"/>
      <c r="PF363" s="46"/>
      <c r="PG363" s="46"/>
      <c r="PH363" s="46"/>
      <c r="PI363" s="46"/>
      <c r="PJ363" s="46"/>
      <c r="PK363" s="46"/>
      <c r="PL363" s="46"/>
      <c r="PM363" s="46"/>
      <c r="PN363" s="46"/>
      <c r="PO363" s="46"/>
      <c r="PP363" s="46"/>
      <c r="PQ363" s="46"/>
      <c r="PR363" s="46"/>
      <c r="PS363" s="46"/>
      <c r="PT363" s="46"/>
    </row>
    <row r="364" spans="1:436" s="2" customFormat="1" ht="38.25" x14ac:dyDescent="0.2">
      <c r="A364" s="70" t="s">
        <v>106</v>
      </c>
      <c r="B364" s="49" t="s">
        <v>51</v>
      </c>
      <c r="C364" s="80">
        <v>102</v>
      </c>
      <c r="D364" s="80">
        <v>99</v>
      </c>
      <c r="E364" s="80">
        <v>97</v>
      </c>
      <c r="F364" s="80">
        <v>95</v>
      </c>
      <c r="G364" s="80">
        <v>103.8</v>
      </c>
      <c r="H364" s="80">
        <v>101.3</v>
      </c>
      <c r="I364" s="80">
        <v>101.3</v>
      </c>
      <c r="J364" s="80">
        <v>101.3</v>
      </c>
      <c r="K364" s="80">
        <f t="shared" si="456"/>
        <v>101.70519999999999</v>
      </c>
      <c r="L364" s="80">
        <f t="shared" si="457"/>
        <v>102.1104</v>
      </c>
      <c r="M364" s="80">
        <f t="shared" si="458"/>
        <v>102.21372599999998</v>
      </c>
      <c r="N364" s="80">
        <f t="shared" si="459"/>
        <v>102.8251728</v>
      </c>
      <c r="O364" s="80">
        <f t="shared" si="460"/>
        <v>102.82700835599998</v>
      </c>
      <c r="P364" s="80">
        <f t="shared" si="461"/>
        <v>103.85342452800001</v>
      </c>
      <c r="Q364" s="46"/>
      <c r="R364" s="46"/>
      <c r="S364" s="46"/>
      <c r="T364" s="46"/>
      <c r="U364" s="46"/>
      <c r="V364" s="46"/>
      <c r="W364" s="46"/>
      <c r="X364" s="46"/>
      <c r="Y364" s="46"/>
      <c r="Z364" s="46"/>
      <c r="AA364" s="46"/>
      <c r="AB364" s="46"/>
      <c r="AC364" s="46"/>
      <c r="AD364" s="46"/>
      <c r="AE364" s="46"/>
      <c r="AF364" s="46"/>
      <c r="AG364" s="46"/>
      <c r="AH364" s="46"/>
      <c r="AI364" s="46"/>
      <c r="AJ364" s="46"/>
      <c r="AK364" s="46"/>
      <c r="AL364" s="46"/>
      <c r="AM364" s="46"/>
      <c r="AN364" s="46"/>
      <c r="AO364" s="46"/>
      <c r="AP364" s="46"/>
      <c r="AQ364" s="46"/>
      <c r="AR364" s="46"/>
      <c r="AS364" s="46"/>
      <c r="AT364" s="46"/>
      <c r="AU364" s="46"/>
      <c r="AV364" s="46"/>
      <c r="AW364" s="46"/>
      <c r="AX364" s="46"/>
      <c r="AY364" s="46"/>
      <c r="AZ364" s="46"/>
      <c r="BA364" s="46"/>
      <c r="BB364" s="46"/>
      <c r="BC364" s="46"/>
      <c r="BD364" s="46"/>
      <c r="BE364" s="46"/>
      <c r="BF364" s="46"/>
      <c r="BG364" s="46"/>
      <c r="BH364" s="46"/>
      <c r="BI364" s="46"/>
      <c r="BJ364" s="46"/>
      <c r="BK364" s="46"/>
      <c r="BL364" s="46"/>
      <c r="BM364" s="46"/>
      <c r="BN364" s="46"/>
      <c r="BO364" s="46"/>
      <c r="BP364" s="46"/>
      <c r="BQ364" s="46"/>
      <c r="BR364" s="46"/>
      <c r="BS364" s="46"/>
      <c r="BT364" s="46"/>
      <c r="BU364" s="46"/>
      <c r="BV364" s="46"/>
      <c r="BW364" s="46"/>
      <c r="BX364" s="46"/>
      <c r="BY364" s="46"/>
      <c r="BZ364" s="46"/>
      <c r="CA364" s="46"/>
      <c r="CB364" s="46"/>
      <c r="CC364" s="46"/>
      <c r="CD364" s="46"/>
      <c r="CE364" s="46"/>
      <c r="CF364" s="46"/>
      <c r="CG364" s="46"/>
      <c r="CH364" s="46"/>
      <c r="CI364" s="46"/>
      <c r="CJ364" s="46"/>
      <c r="CK364" s="46"/>
      <c r="CL364" s="46"/>
      <c r="CM364" s="46"/>
      <c r="CN364" s="46"/>
      <c r="CO364" s="46"/>
      <c r="CP364" s="46"/>
      <c r="CQ364" s="46"/>
      <c r="CR364" s="46"/>
      <c r="CS364" s="46"/>
      <c r="CT364" s="46"/>
      <c r="CU364" s="46"/>
      <c r="CV364" s="46"/>
      <c r="CW364" s="46"/>
      <c r="CX364" s="46"/>
      <c r="CY364" s="46"/>
      <c r="CZ364" s="46"/>
      <c r="DA364" s="46"/>
      <c r="DB364" s="46"/>
      <c r="DC364" s="46"/>
      <c r="DD364" s="46"/>
      <c r="DE364" s="46"/>
      <c r="DF364" s="46"/>
      <c r="DG364" s="46"/>
      <c r="DH364" s="46"/>
      <c r="DI364" s="46"/>
      <c r="DJ364" s="46"/>
      <c r="DK364" s="46"/>
      <c r="DL364" s="46"/>
      <c r="DM364" s="46"/>
      <c r="DN364" s="46"/>
      <c r="DO364" s="46"/>
      <c r="DP364" s="46"/>
      <c r="DQ364" s="46"/>
      <c r="DR364" s="46"/>
      <c r="DS364" s="46"/>
      <c r="DT364" s="46"/>
      <c r="DU364" s="46"/>
      <c r="DV364" s="46"/>
      <c r="DW364" s="46"/>
      <c r="DX364" s="46"/>
      <c r="DY364" s="46"/>
      <c r="DZ364" s="46"/>
      <c r="EA364" s="46"/>
      <c r="EB364" s="46"/>
      <c r="EC364" s="46"/>
      <c r="ED364" s="46"/>
      <c r="EE364" s="46"/>
      <c r="EF364" s="46"/>
      <c r="EG364" s="46"/>
      <c r="EH364" s="46"/>
      <c r="EI364" s="46"/>
      <c r="EJ364" s="46"/>
      <c r="EK364" s="46"/>
      <c r="EL364" s="46"/>
      <c r="EM364" s="46"/>
      <c r="EN364" s="46"/>
      <c r="EO364" s="46"/>
      <c r="EP364" s="46"/>
      <c r="EQ364" s="46"/>
      <c r="ER364" s="46"/>
      <c r="ES364" s="46"/>
      <c r="ET364" s="46"/>
      <c r="EU364" s="46"/>
      <c r="EV364" s="46"/>
      <c r="EW364" s="46"/>
      <c r="EX364" s="46"/>
      <c r="EY364" s="46"/>
      <c r="EZ364" s="46"/>
      <c r="FA364" s="46"/>
      <c r="FB364" s="46"/>
      <c r="FC364" s="46"/>
      <c r="FD364" s="46"/>
      <c r="FE364" s="46"/>
      <c r="FF364" s="46"/>
      <c r="FG364" s="46"/>
      <c r="FH364" s="46"/>
      <c r="FI364" s="46"/>
      <c r="FJ364" s="46"/>
      <c r="FK364" s="46"/>
      <c r="FL364" s="46"/>
      <c r="FM364" s="46"/>
      <c r="FN364" s="46"/>
      <c r="FO364" s="46"/>
      <c r="FP364" s="46"/>
      <c r="FQ364" s="46"/>
      <c r="FR364" s="46"/>
      <c r="FS364" s="46"/>
      <c r="FT364" s="46"/>
      <c r="FU364" s="46"/>
      <c r="FV364" s="46"/>
      <c r="FW364" s="46"/>
      <c r="FX364" s="46"/>
      <c r="FY364" s="46"/>
      <c r="FZ364" s="46"/>
      <c r="GA364" s="46"/>
      <c r="GB364" s="46"/>
      <c r="GC364" s="46"/>
      <c r="GD364" s="46"/>
      <c r="GE364" s="46"/>
      <c r="GF364" s="46"/>
      <c r="GG364" s="46"/>
      <c r="GH364" s="46"/>
      <c r="GI364" s="46"/>
      <c r="GJ364" s="46"/>
      <c r="GK364" s="46"/>
      <c r="GL364" s="46"/>
      <c r="GM364" s="46"/>
      <c r="GN364" s="46"/>
      <c r="GO364" s="46"/>
      <c r="GP364" s="46"/>
      <c r="GQ364" s="46"/>
      <c r="GR364" s="46"/>
      <c r="GS364" s="46"/>
      <c r="GT364" s="46"/>
      <c r="GU364" s="46"/>
      <c r="GV364" s="46"/>
      <c r="GW364" s="46"/>
      <c r="GX364" s="46"/>
      <c r="GY364" s="46"/>
      <c r="GZ364" s="46"/>
      <c r="HA364" s="46"/>
      <c r="HB364" s="46"/>
      <c r="HC364" s="46"/>
      <c r="HD364" s="46"/>
      <c r="HE364" s="46"/>
      <c r="HF364" s="46"/>
      <c r="HG364" s="46"/>
      <c r="HH364" s="46"/>
      <c r="HI364" s="46"/>
      <c r="HJ364" s="46"/>
      <c r="HK364" s="46"/>
      <c r="HL364" s="46"/>
      <c r="HM364" s="46"/>
      <c r="HN364" s="46"/>
      <c r="HO364" s="46"/>
      <c r="HP364" s="46"/>
      <c r="HQ364" s="46"/>
      <c r="HR364" s="46"/>
      <c r="HS364" s="46"/>
      <c r="HT364" s="46"/>
      <c r="HU364" s="46"/>
      <c r="HV364" s="46"/>
      <c r="HW364" s="46"/>
      <c r="HX364" s="46"/>
      <c r="HY364" s="46"/>
      <c r="HZ364" s="46"/>
      <c r="IA364" s="46"/>
      <c r="IB364" s="46"/>
      <c r="IC364" s="46"/>
      <c r="ID364" s="46"/>
      <c r="IE364" s="46"/>
      <c r="IF364" s="46"/>
      <c r="IG364" s="46"/>
      <c r="IH364" s="46"/>
      <c r="II364" s="46"/>
      <c r="IJ364" s="46"/>
      <c r="IK364" s="46"/>
      <c r="IL364" s="46"/>
      <c r="IM364" s="46"/>
      <c r="IN364" s="46"/>
      <c r="IO364" s="46"/>
      <c r="IP364" s="46"/>
      <c r="IQ364" s="46"/>
      <c r="IR364" s="46"/>
      <c r="IS364" s="46"/>
      <c r="IT364" s="46"/>
      <c r="IU364" s="46"/>
      <c r="IV364" s="46"/>
      <c r="IW364" s="46"/>
      <c r="IX364" s="46"/>
      <c r="IY364" s="46"/>
      <c r="IZ364" s="46"/>
      <c r="JA364" s="46"/>
      <c r="JB364" s="46"/>
      <c r="JC364" s="46"/>
      <c r="JD364" s="46"/>
      <c r="JE364" s="46"/>
      <c r="JF364" s="46"/>
      <c r="JG364" s="46"/>
      <c r="JH364" s="46"/>
      <c r="JI364" s="46"/>
      <c r="JJ364" s="46"/>
      <c r="JK364" s="46"/>
      <c r="JL364" s="46"/>
      <c r="JM364" s="46"/>
      <c r="JN364" s="46"/>
      <c r="JO364" s="46"/>
      <c r="JP364" s="46"/>
      <c r="JQ364" s="46"/>
      <c r="JR364" s="46"/>
      <c r="JS364" s="46"/>
      <c r="JT364" s="46"/>
      <c r="JU364" s="46"/>
      <c r="JV364" s="46"/>
      <c r="JW364" s="46"/>
      <c r="JX364" s="46"/>
      <c r="JY364" s="46"/>
      <c r="JZ364" s="46"/>
      <c r="KA364" s="46"/>
      <c r="KB364" s="46"/>
      <c r="KC364" s="46"/>
      <c r="KD364" s="46"/>
      <c r="KE364" s="46"/>
      <c r="KF364" s="46"/>
      <c r="KG364" s="46"/>
      <c r="KH364" s="46"/>
      <c r="KI364" s="46"/>
      <c r="KJ364" s="46"/>
      <c r="KK364" s="46"/>
      <c r="KL364" s="46"/>
      <c r="KM364" s="46"/>
      <c r="KN364" s="46"/>
      <c r="KO364" s="46"/>
      <c r="KP364" s="46"/>
      <c r="KQ364" s="46"/>
      <c r="KR364" s="46"/>
      <c r="KS364" s="46"/>
      <c r="KT364" s="46"/>
      <c r="KU364" s="46"/>
      <c r="KV364" s="46"/>
      <c r="KW364" s="46"/>
      <c r="KX364" s="46"/>
      <c r="KY364" s="46"/>
      <c r="KZ364" s="46"/>
      <c r="LA364" s="46"/>
      <c r="LB364" s="46"/>
      <c r="LC364" s="46"/>
      <c r="LD364" s="46"/>
      <c r="LE364" s="46"/>
      <c r="LF364" s="46"/>
      <c r="LG364" s="46"/>
      <c r="LH364" s="46"/>
      <c r="LI364" s="46"/>
      <c r="LJ364" s="46"/>
      <c r="LK364" s="46"/>
      <c r="LL364" s="46"/>
      <c r="LM364" s="46"/>
      <c r="LN364" s="46"/>
      <c r="LO364" s="46"/>
      <c r="LP364" s="46"/>
      <c r="LQ364" s="46"/>
      <c r="LR364" s="46"/>
      <c r="LS364" s="46"/>
      <c r="LT364" s="46"/>
      <c r="LU364" s="46"/>
      <c r="LV364" s="46"/>
      <c r="LW364" s="46"/>
      <c r="LX364" s="46"/>
      <c r="LY364" s="46"/>
      <c r="LZ364" s="46"/>
      <c r="MA364" s="46"/>
      <c r="MB364" s="46"/>
      <c r="MC364" s="46"/>
      <c r="MD364" s="46"/>
      <c r="ME364" s="46"/>
      <c r="MF364" s="46"/>
      <c r="MG364" s="46"/>
      <c r="MH364" s="46"/>
      <c r="MI364" s="46"/>
      <c r="MJ364" s="46"/>
      <c r="MK364" s="46"/>
      <c r="ML364" s="46"/>
      <c r="MM364" s="46"/>
      <c r="MN364" s="46"/>
      <c r="MO364" s="46"/>
      <c r="MP364" s="46"/>
      <c r="MQ364" s="46"/>
      <c r="MR364" s="46"/>
      <c r="MS364" s="46"/>
      <c r="MT364" s="46"/>
      <c r="MU364" s="46"/>
      <c r="MV364" s="46"/>
      <c r="MW364" s="46"/>
      <c r="MX364" s="46"/>
      <c r="MY364" s="46"/>
      <c r="MZ364" s="46"/>
      <c r="NA364" s="46"/>
      <c r="NB364" s="46"/>
      <c r="NC364" s="46"/>
      <c r="ND364" s="46"/>
      <c r="NE364" s="46"/>
      <c r="NF364" s="46"/>
      <c r="NG364" s="46"/>
      <c r="NH364" s="46"/>
      <c r="NI364" s="46"/>
      <c r="NJ364" s="46"/>
      <c r="NK364" s="46"/>
      <c r="NL364" s="46"/>
      <c r="NM364" s="46"/>
      <c r="NN364" s="46"/>
      <c r="NO364" s="46"/>
      <c r="NP364" s="46"/>
      <c r="NQ364" s="46"/>
      <c r="NR364" s="46"/>
      <c r="NS364" s="46"/>
      <c r="NT364" s="46"/>
      <c r="NU364" s="46"/>
      <c r="NV364" s="46"/>
      <c r="NW364" s="46"/>
      <c r="NX364" s="46"/>
      <c r="NY364" s="46"/>
      <c r="NZ364" s="46"/>
      <c r="OA364" s="46"/>
      <c r="OB364" s="46"/>
      <c r="OC364" s="46"/>
      <c r="OD364" s="46"/>
      <c r="OE364" s="46"/>
      <c r="OF364" s="46"/>
      <c r="OG364" s="46"/>
      <c r="OH364" s="46"/>
      <c r="OI364" s="46"/>
      <c r="OJ364" s="46"/>
      <c r="OK364" s="46"/>
      <c r="OL364" s="46"/>
      <c r="OM364" s="46"/>
      <c r="ON364" s="46"/>
      <c r="OO364" s="46"/>
      <c r="OP364" s="46"/>
      <c r="OQ364" s="46"/>
      <c r="OR364" s="46"/>
      <c r="OS364" s="46"/>
      <c r="OT364" s="46"/>
      <c r="OU364" s="46"/>
      <c r="OV364" s="46"/>
      <c r="OW364" s="46"/>
      <c r="OX364" s="46"/>
      <c r="OY364" s="46"/>
      <c r="OZ364" s="46"/>
      <c r="PA364" s="46"/>
      <c r="PB364" s="46"/>
      <c r="PC364" s="46"/>
      <c r="PD364" s="46"/>
      <c r="PE364" s="46"/>
      <c r="PF364" s="46"/>
      <c r="PG364" s="46"/>
      <c r="PH364" s="46"/>
      <c r="PI364" s="46"/>
      <c r="PJ364" s="46"/>
      <c r="PK364" s="46"/>
      <c r="PL364" s="46"/>
      <c r="PM364" s="46"/>
      <c r="PN364" s="46"/>
      <c r="PO364" s="46"/>
      <c r="PP364" s="46"/>
      <c r="PQ364" s="46"/>
      <c r="PR364" s="46"/>
      <c r="PS364" s="46"/>
      <c r="PT364" s="46"/>
    </row>
    <row r="365" spans="1:436" s="2" customFormat="1" ht="25.5" x14ac:dyDescent="0.2">
      <c r="A365" s="70" t="s">
        <v>107</v>
      </c>
      <c r="B365" s="49" t="s">
        <v>51</v>
      </c>
      <c r="C365" s="80">
        <v>99</v>
      </c>
      <c r="D365" s="80">
        <v>99</v>
      </c>
      <c r="E365" s="80">
        <v>95</v>
      </c>
      <c r="F365" s="80">
        <v>103</v>
      </c>
      <c r="G365" s="80">
        <v>111.2</v>
      </c>
      <c r="H365" s="80">
        <v>115</v>
      </c>
      <c r="I365" s="80">
        <v>115</v>
      </c>
      <c r="J365" s="80">
        <v>115</v>
      </c>
      <c r="K365" s="80">
        <f t="shared" si="456"/>
        <v>115.46</v>
      </c>
      <c r="L365" s="80">
        <f t="shared" si="457"/>
        <v>115.92</v>
      </c>
      <c r="M365" s="80">
        <f t="shared" si="458"/>
        <v>116.03729999999999</v>
      </c>
      <c r="N365" s="80">
        <f t="shared" si="459"/>
        <v>116.73144000000002</v>
      </c>
      <c r="O365" s="80">
        <f t="shared" si="460"/>
        <v>116.73352379999999</v>
      </c>
      <c r="P365" s="80">
        <f t="shared" si="461"/>
        <v>117.89875440000002</v>
      </c>
      <c r="Q365" s="46"/>
      <c r="R365" s="46"/>
      <c r="S365" s="46"/>
      <c r="T365" s="46"/>
      <c r="U365" s="46"/>
      <c r="V365" s="46"/>
      <c r="W365" s="46"/>
      <c r="X365" s="46"/>
      <c r="Y365" s="46"/>
      <c r="Z365" s="46"/>
      <c r="AA365" s="46"/>
      <c r="AB365" s="46"/>
      <c r="AC365" s="46"/>
      <c r="AD365" s="46"/>
      <c r="AE365" s="46"/>
      <c r="AF365" s="46"/>
      <c r="AG365" s="46"/>
      <c r="AH365" s="46"/>
      <c r="AI365" s="46"/>
      <c r="AJ365" s="46"/>
      <c r="AK365" s="46"/>
      <c r="AL365" s="46"/>
      <c r="AM365" s="46"/>
      <c r="AN365" s="46"/>
      <c r="AO365" s="46"/>
      <c r="AP365" s="46"/>
      <c r="AQ365" s="46"/>
      <c r="AR365" s="46"/>
      <c r="AS365" s="46"/>
      <c r="AT365" s="46"/>
      <c r="AU365" s="46"/>
      <c r="AV365" s="46"/>
      <c r="AW365" s="46"/>
      <c r="AX365" s="46"/>
      <c r="AY365" s="46"/>
      <c r="AZ365" s="46"/>
      <c r="BA365" s="46"/>
      <c r="BB365" s="46"/>
      <c r="BC365" s="46"/>
      <c r="BD365" s="46"/>
      <c r="BE365" s="46"/>
      <c r="BF365" s="46"/>
      <c r="BG365" s="46"/>
      <c r="BH365" s="46"/>
      <c r="BI365" s="46"/>
      <c r="BJ365" s="46"/>
      <c r="BK365" s="46"/>
      <c r="BL365" s="46"/>
      <c r="BM365" s="46"/>
      <c r="BN365" s="46"/>
      <c r="BO365" s="46"/>
      <c r="BP365" s="46"/>
      <c r="BQ365" s="46"/>
      <c r="BR365" s="46"/>
      <c r="BS365" s="46"/>
      <c r="BT365" s="46"/>
      <c r="BU365" s="46"/>
      <c r="BV365" s="46"/>
      <c r="BW365" s="46"/>
      <c r="BX365" s="46"/>
      <c r="BY365" s="46"/>
      <c r="BZ365" s="46"/>
      <c r="CA365" s="46"/>
      <c r="CB365" s="46"/>
      <c r="CC365" s="46"/>
      <c r="CD365" s="46"/>
      <c r="CE365" s="46"/>
      <c r="CF365" s="46"/>
      <c r="CG365" s="46"/>
      <c r="CH365" s="46"/>
      <c r="CI365" s="46"/>
      <c r="CJ365" s="46"/>
      <c r="CK365" s="46"/>
      <c r="CL365" s="46"/>
      <c r="CM365" s="46"/>
      <c r="CN365" s="46"/>
      <c r="CO365" s="46"/>
      <c r="CP365" s="46"/>
      <c r="CQ365" s="46"/>
      <c r="CR365" s="46"/>
      <c r="CS365" s="46"/>
      <c r="CT365" s="46"/>
      <c r="CU365" s="46"/>
      <c r="CV365" s="46"/>
      <c r="CW365" s="46"/>
      <c r="CX365" s="46"/>
      <c r="CY365" s="46"/>
      <c r="CZ365" s="46"/>
      <c r="DA365" s="46"/>
      <c r="DB365" s="46"/>
      <c r="DC365" s="46"/>
      <c r="DD365" s="46"/>
      <c r="DE365" s="46"/>
      <c r="DF365" s="46"/>
      <c r="DG365" s="46"/>
      <c r="DH365" s="46"/>
      <c r="DI365" s="46"/>
      <c r="DJ365" s="46"/>
      <c r="DK365" s="46"/>
      <c r="DL365" s="46"/>
      <c r="DM365" s="46"/>
      <c r="DN365" s="46"/>
      <c r="DO365" s="46"/>
      <c r="DP365" s="46"/>
      <c r="DQ365" s="46"/>
      <c r="DR365" s="46"/>
      <c r="DS365" s="46"/>
      <c r="DT365" s="46"/>
      <c r="DU365" s="46"/>
      <c r="DV365" s="46"/>
      <c r="DW365" s="46"/>
      <c r="DX365" s="46"/>
      <c r="DY365" s="46"/>
      <c r="DZ365" s="46"/>
      <c r="EA365" s="46"/>
      <c r="EB365" s="46"/>
      <c r="EC365" s="46"/>
      <c r="ED365" s="46"/>
      <c r="EE365" s="46"/>
      <c r="EF365" s="46"/>
      <c r="EG365" s="46"/>
      <c r="EH365" s="46"/>
      <c r="EI365" s="46"/>
      <c r="EJ365" s="46"/>
      <c r="EK365" s="46"/>
      <c r="EL365" s="46"/>
      <c r="EM365" s="46"/>
      <c r="EN365" s="46"/>
      <c r="EO365" s="46"/>
      <c r="EP365" s="46"/>
      <c r="EQ365" s="46"/>
      <c r="ER365" s="46"/>
      <c r="ES365" s="46"/>
      <c r="ET365" s="46"/>
      <c r="EU365" s="46"/>
      <c r="EV365" s="46"/>
      <c r="EW365" s="46"/>
      <c r="EX365" s="46"/>
      <c r="EY365" s="46"/>
      <c r="EZ365" s="46"/>
      <c r="FA365" s="46"/>
      <c r="FB365" s="46"/>
      <c r="FC365" s="46"/>
      <c r="FD365" s="46"/>
      <c r="FE365" s="46"/>
      <c r="FF365" s="46"/>
      <c r="FG365" s="46"/>
      <c r="FH365" s="46"/>
      <c r="FI365" s="46"/>
      <c r="FJ365" s="46"/>
      <c r="FK365" s="46"/>
      <c r="FL365" s="46"/>
      <c r="FM365" s="46"/>
      <c r="FN365" s="46"/>
      <c r="FO365" s="46"/>
      <c r="FP365" s="46"/>
      <c r="FQ365" s="46"/>
      <c r="FR365" s="46"/>
      <c r="FS365" s="46"/>
      <c r="FT365" s="46"/>
      <c r="FU365" s="46"/>
      <c r="FV365" s="46"/>
      <c r="FW365" s="46"/>
      <c r="FX365" s="46"/>
      <c r="FY365" s="46"/>
      <c r="FZ365" s="46"/>
      <c r="GA365" s="46"/>
      <c r="GB365" s="46"/>
      <c r="GC365" s="46"/>
      <c r="GD365" s="46"/>
      <c r="GE365" s="46"/>
      <c r="GF365" s="46"/>
      <c r="GG365" s="46"/>
      <c r="GH365" s="46"/>
      <c r="GI365" s="46"/>
      <c r="GJ365" s="46"/>
      <c r="GK365" s="46"/>
      <c r="GL365" s="46"/>
      <c r="GM365" s="46"/>
      <c r="GN365" s="46"/>
      <c r="GO365" s="46"/>
      <c r="GP365" s="46"/>
      <c r="GQ365" s="46"/>
      <c r="GR365" s="46"/>
      <c r="GS365" s="46"/>
      <c r="GT365" s="46"/>
      <c r="GU365" s="46"/>
      <c r="GV365" s="46"/>
      <c r="GW365" s="46"/>
      <c r="GX365" s="46"/>
      <c r="GY365" s="46"/>
      <c r="GZ365" s="46"/>
      <c r="HA365" s="46"/>
      <c r="HB365" s="46"/>
      <c r="HC365" s="46"/>
      <c r="HD365" s="46"/>
      <c r="HE365" s="46"/>
      <c r="HF365" s="46"/>
      <c r="HG365" s="46"/>
      <c r="HH365" s="46"/>
      <c r="HI365" s="46"/>
      <c r="HJ365" s="46"/>
      <c r="HK365" s="46"/>
      <c r="HL365" s="46"/>
      <c r="HM365" s="46"/>
      <c r="HN365" s="46"/>
      <c r="HO365" s="46"/>
      <c r="HP365" s="46"/>
      <c r="HQ365" s="46"/>
      <c r="HR365" s="46"/>
      <c r="HS365" s="46"/>
      <c r="HT365" s="46"/>
      <c r="HU365" s="46"/>
      <c r="HV365" s="46"/>
      <c r="HW365" s="46"/>
      <c r="HX365" s="46"/>
      <c r="HY365" s="46"/>
      <c r="HZ365" s="46"/>
      <c r="IA365" s="46"/>
      <c r="IB365" s="46"/>
      <c r="IC365" s="46"/>
      <c r="ID365" s="46"/>
      <c r="IE365" s="46"/>
      <c r="IF365" s="46"/>
      <c r="IG365" s="46"/>
      <c r="IH365" s="46"/>
      <c r="II365" s="46"/>
      <c r="IJ365" s="46"/>
      <c r="IK365" s="46"/>
      <c r="IL365" s="46"/>
      <c r="IM365" s="46"/>
      <c r="IN365" s="46"/>
      <c r="IO365" s="46"/>
      <c r="IP365" s="46"/>
      <c r="IQ365" s="46"/>
      <c r="IR365" s="46"/>
      <c r="IS365" s="46"/>
      <c r="IT365" s="46"/>
      <c r="IU365" s="46"/>
      <c r="IV365" s="46"/>
      <c r="IW365" s="46"/>
      <c r="IX365" s="46"/>
      <c r="IY365" s="46"/>
      <c r="IZ365" s="46"/>
      <c r="JA365" s="46"/>
      <c r="JB365" s="46"/>
      <c r="JC365" s="46"/>
      <c r="JD365" s="46"/>
      <c r="JE365" s="46"/>
      <c r="JF365" s="46"/>
      <c r="JG365" s="46"/>
      <c r="JH365" s="46"/>
      <c r="JI365" s="46"/>
      <c r="JJ365" s="46"/>
      <c r="JK365" s="46"/>
      <c r="JL365" s="46"/>
      <c r="JM365" s="46"/>
      <c r="JN365" s="46"/>
      <c r="JO365" s="46"/>
      <c r="JP365" s="46"/>
      <c r="JQ365" s="46"/>
      <c r="JR365" s="46"/>
      <c r="JS365" s="46"/>
      <c r="JT365" s="46"/>
      <c r="JU365" s="46"/>
      <c r="JV365" s="46"/>
      <c r="JW365" s="46"/>
      <c r="JX365" s="46"/>
      <c r="JY365" s="46"/>
      <c r="JZ365" s="46"/>
      <c r="KA365" s="46"/>
      <c r="KB365" s="46"/>
      <c r="KC365" s="46"/>
      <c r="KD365" s="46"/>
      <c r="KE365" s="46"/>
      <c r="KF365" s="46"/>
      <c r="KG365" s="46"/>
      <c r="KH365" s="46"/>
      <c r="KI365" s="46"/>
      <c r="KJ365" s="46"/>
      <c r="KK365" s="46"/>
      <c r="KL365" s="46"/>
      <c r="KM365" s="46"/>
      <c r="KN365" s="46"/>
      <c r="KO365" s="46"/>
      <c r="KP365" s="46"/>
      <c r="KQ365" s="46"/>
      <c r="KR365" s="46"/>
      <c r="KS365" s="46"/>
      <c r="KT365" s="46"/>
      <c r="KU365" s="46"/>
      <c r="KV365" s="46"/>
      <c r="KW365" s="46"/>
      <c r="KX365" s="46"/>
      <c r="KY365" s="46"/>
      <c r="KZ365" s="46"/>
      <c r="LA365" s="46"/>
      <c r="LB365" s="46"/>
      <c r="LC365" s="46"/>
      <c r="LD365" s="46"/>
      <c r="LE365" s="46"/>
      <c r="LF365" s="46"/>
      <c r="LG365" s="46"/>
      <c r="LH365" s="46"/>
      <c r="LI365" s="46"/>
      <c r="LJ365" s="46"/>
      <c r="LK365" s="46"/>
      <c r="LL365" s="46"/>
      <c r="LM365" s="46"/>
      <c r="LN365" s="46"/>
      <c r="LO365" s="46"/>
      <c r="LP365" s="46"/>
      <c r="LQ365" s="46"/>
      <c r="LR365" s="46"/>
      <c r="LS365" s="46"/>
      <c r="LT365" s="46"/>
      <c r="LU365" s="46"/>
      <c r="LV365" s="46"/>
      <c r="LW365" s="46"/>
      <c r="LX365" s="46"/>
      <c r="LY365" s="46"/>
      <c r="LZ365" s="46"/>
      <c r="MA365" s="46"/>
      <c r="MB365" s="46"/>
      <c r="MC365" s="46"/>
      <c r="MD365" s="46"/>
      <c r="ME365" s="46"/>
      <c r="MF365" s="46"/>
      <c r="MG365" s="46"/>
      <c r="MH365" s="46"/>
      <c r="MI365" s="46"/>
      <c r="MJ365" s="46"/>
      <c r="MK365" s="46"/>
      <c r="ML365" s="46"/>
      <c r="MM365" s="46"/>
      <c r="MN365" s="46"/>
      <c r="MO365" s="46"/>
      <c r="MP365" s="46"/>
      <c r="MQ365" s="46"/>
      <c r="MR365" s="46"/>
      <c r="MS365" s="46"/>
      <c r="MT365" s="46"/>
      <c r="MU365" s="46"/>
      <c r="MV365" s="46"/>
      <c r="MW365" s="46"/>
      <c r="MX365" s="46"/>
      <c r="MY365" s="46"/>
      <c r="MZ365" s="46"/>
      <c r="NA365" s="46"/>
      <c r="NB365" s="46"/>
      <c r="NC365" s="46"/>
      <c r="ND365" s="46"/>
      <c r="NE365" s="46"/>
      <c r="NF365" s="46"/>
      <c r="NG365" s="46"/>
      <c r="NH365" s="46"/>
      <c r="NI365" s="46"/>
      <c r="NJ365" s="46"/>
      <c r="NK365" s="46"/>
      <c r="NL365" s="46"/>
      <c r="NM365" s="46"/>
      <c r="NN365" s="46"/>
      <c r="NO365" s="46"/>
      <c r="NP365" s="46"/>
      <c r="NQ365" s="46"/>
      <c r="NR365" s="46"/>
      <c r="NS365" s="46"/>
      <c r="NT365" s="46"/>
      <c r="NU365" s="46"/>
      <c r="NV365" s="46"/>
      <c r="NW365" s="46"/>
      <c r="NX365" s="46"/>
      <c r="NY365" s="46"/>
      <c r="NZ365" s="46"/>
      <c r="OA365" s="46"/>
      <c r="OB365" s="46"/>
      <c r="OC365" s="46"/>
      <c r="OD365" s="46"/>
      <c r="OE365" s="46"/>
      <c r="OF365" s="46"/>
      <c r="OG365" s="46"/>
      <c r="OH365" s="46"/>
      <c r="OI365" s="46"/>
      <c r="OJ365" s="46"/>
      <c r="OK365" s="46"/>
      <c r="OL365" s="46"/>
      <c r="OM365" s="46"/>
      <c r="ON365" s="46"/>
      <c r="OO365" s="46"/>
      <c r="OP365" s="46"/>
      <c r="OQ365" s="46"/>
      <c r="OR365" s="46"/>
      <c r="OS365" s="46"/>
      <c r="OT365" s="46"/>
      <c r="OU365" s="46"/>
      <c r="OV365" s="46"/>
      <c r="OW365" s="46"/>
      <c r="OX365" s="46"/>
      <c r="OY365" s="46"/>
      <c r="OZ365" s="46"/>
      <c r="PA365" s="46"/>
      <c r="PB365" s="46"/>
      <c r="PC365" s="46"/>
      <c r="PD365" s="46"/>
      <c r="PE365" s="46"/>
      <c r="PF365" s="46"/>
      <c r="PG365" s="46"/>
      <c r="PH365" s="46"/>
      <c r="PI365" s="46"/>
      <c r="PJ365" s="46"/>
      <c r="PK365" s="46"/>
      <c r="PL365" s="46"/>
      <c r="PM365" s="46"/>
      <c r="PN365" s="46"/>
      <c r="PO365" s="46"/>
      <c r="PP365" s="46"/>
      <c r="PQ365" s="46"/>
      <c r="PR365" s="46"/>
      <c r="PS365" s="46"/>
      <c r="PT365" s="46"/>
    </row>
    <row r="366" spans="1:436" s="2" customFormat="1" ht="38.25" x14ac:dyDescent="0.2">
      <c r="A366" s="70" t="s">
        <v>108</v>
      </c>
      <c r="B366" s="49" t="s">
        <v>51</v>
      </c>
      <c r="C366" s="80">
        <v>264</v>
      </c>
      <c r="D366" s="80">
        <v>319</v>
      </c>
      <c r="E366" s="80">
        <v>322</v>
      </c>
      <c r="F366" s="80">
        <v>324</v>
      </c>
      <c r="G366" s="80">
        <v>321.5</v>
      </c>
      <c r="H366" s="80">
        <v>328.2</v>
      </c>
      <c r="I366" s="80">
        <v>328.2</v>
      </c>
      <c r="J366" s="80">
        <v>328.2</v>
      </c>
      <c r="K366" s="80">
        <f t="shared" si="456"/>
        <v>329.51279999999997</v>
      </c>
      <c r="L366" s="80">
        <f t="shared" si="457"/>
        <v>330.82560000000001</v>
      </c>
      <c r="M366" s="80">
        <f t="shared" si="458"/>
        <v>331.16036399999996</v>
      </c>
      <c r="N366" s="80">
        <f t="shared" si="459"/>
        <v>333.14137920000007</v>
      </c>
      <c r="O366" s="80">
        <f t="shared" si="460"/>
        <v>333.14732618399995</v>
      </c>
      <c r="P366" s="80">
        <f t="shared" si="461"/>
        <v>336.47279299200005</v>
      </c>
      <c r="Q366" s="46"/>
      <c r="R366" s="46"/>
      <c r="S366" s="46"/>
      <c r="T366" s="46"/>
      <c r="U366" s="46"/>
      <c r="V366" s="46"/>
      <c r="W366" s="46"/>
      <c r="X366" s="46"/>
      <c r="Y366" s="46"/>
      <c r="Z366" s="46"/>
      <c r="AA366" s="46"/>
      <c r="AB366" s="46"/>
      <c r="AC366" s="46"/>
      <c r="AD366" s="46"/>
      <c r="AE366" s="46"/>
      <c r="AF366" s="46"/>
      <c r="AG366" s="46"/>
      <c r="AH366" s="46"/>
      <c r="AI366" s="46"/>
      <c r="AJ366" s="46"/>
      <c r="AK366" s="46"/>
      <c r="AL366" s="46"/>
      <c r="AM366" s="46"/>
      <c r="AN366" s="46"/>
      <c r="AO366" s="46"/>
      <c r="AP366" s="46"/>
      <c r="AQ366" s="46"/>
      <c r="AR366" s="46"/>
      <c r="AS366" s="46"/>
      <c r="AT366" s="46"/>
      <c r="AU366" s="46"/>
      <c r="AV366" s="46"/>
      <c r="AW366" s="46"/>
      <c r="AX366" s="46"/>
      <c r="AY366" s="46"/>
      <c r="AZ366" s="46"/>
      <c r="BA366" s="46"/>
      <c r="BB366" s="46"/>
      <c r="BC366" s="46"/>
      <c r="BD366" s="46"/>
      <c r="BE366" s="46"/>
      <c r="BF366" s="46"/>
      <c r="BG366" s="46"/>
      <c r="BH366" s="46"/>
      <c r="BI366" s="46"/>
      <c r="BJ366" s="46"/>
      <c r="BK366" s="46"/>
      <c r="BL366" s="46"/>
      <c r="BM366" s="46"/>
      <c r="BN366" s="46"/>
      <c r="BO366" s="46"/>
      <c r="BP366" s="46"/>
      <c r="BQ366" s="46"/>
      <c r="BR366" s="46"/>
      <c r="BS366" s="46"/>
      <c r="BT366" s="46"/>
      <c r="BU366" s="46"/>
      <c r="BV366" s="46"/>
      <c r="BW366" s="46"/>
      <c r="BX366" s="46"/>
      <c r="BY366" s="46"/>
      <c r="BZ366" s="46"/>
      <c r="CA366" s="46"/>
      <c r="CB366" s="46"/>
      <c r="CC366" s="46"/>
      <c r="CD366" s="46"/>
      <c r="CE366" s="46"/>
      <c r="CF366" s="46"/>
      <c r="CG366" s="46"/>
      <c r="CH366" s="46"/>
      <c r="CI366" s="46"/>
      <c r="CJ366" s="46"/>
      <c r="CK366" s="46"/>
      <c r="CL366" s="46"/>
      <c r="CM366" s="46"/>
      <c r="CN366" s="46"/>
      <c r="CO366" s="46"/>
      <c r="CP366" s="46"/>
      <c r="CQ366" s="46"/>
      <c r="CR366" s="46"/>
      <c r="CS366" s="46"/>
      <c r="CT366" s="46"/>
      <c r="CU366" s="46"/>
      <c r="CV366" s="46"/>
      <c r="CW366" s="46"/>
      <c r="CX366" s="46"/>
      <c r="CY366" s="46"/>
      <c r="CZ366" s="46"/>
      <c r="DA366" s="46"/>
      <c r="DB366" s="46"/>
      <c r="DC366" s="46"/>
      <c r="DD366" s="46"/>
      <c r="DE366" s="46"/>
      <c r="DF366" s="46"/>
      <c r="DG366" s="46"/>
      <c r="DH366" s="46"/>
      <c r="DI366" s="46"/>
      <c r="DJ366" s="46"/>
      <c r="DK366" s="46"/>
      <c r="DL366" s="46"/>
      <c r="DM366" s="46"/>
      <c r="DN366" s="46"/>
      <c r="DO366" s="46"/>
      <c r="DP366" s="46"/>
      <c r="DQ366" s="46"/>
      <c r="DR366" s="46"/>
      <c r="DS366" s="46"/>
      <c r="DT366" s="46"/>
      <c r="DU366" s="46"/>
      <c r="DV366" s="46"/>
      <c r="DW366" s="46"/>
      <c r="DX366" s="46"/>
      <c r="DY366" s="46"/>
      <c r="DZ366" s="46"/>
      <c r="EA366" s="46"/>
      <c r="EB366" s="46"/>
      <c r="EC366" s="46"/>
      <c r="ED366" s="46"/>
      <c r="EE366" s="46"/>
      <c r="EF366" s="46"/>
      <c r="EG366" s="46"/>
      <c r="EH366" s="46"/>
      <c r="EI366" s="46"/>
      <c r="EJ366" s="46"/>
      <c r="EK366" s="46"/>
      <c r="EL366" s="46"/>
      <c r="EM366" s="46"/>
      <c r="EN366" s="46"/>
      <c r="EO366" s="46"/>
      <c r="EP366" s="46"/>
      <c r="EQ366" s="46"/>
      <c r="ER366" s="46"/>
      <c r="ES366" s="46"/>
      <c r="ET366" s="46"/>
      <c r="EU366" s="46"/>
      <c r="EV366" s="46"/>
      <c r="EW366" s="46"/>
      <c r="EX366" s="46"/>
      <c r="EY366" s="46"/>
      <c r="EZ366" s="46"/>
      <c r="FA366" s="46"/>
      <c r="FB366" s="46"/>
      <c r="FC366" s="46"/>
      <c r="FD366" s="46"/>
      <c r="FE366" s="46"/>
      <c r="FF366" s="46"/>
      <c r="FG366" s="46"/>
      <c r="FH366" s="46"/>
      <c r="FI366" s="46"/>
      <c r="FJ366" s="46"/>
      <c r="FK366" s="46"/>
      <c r="FL366" s="46"/>
      <c r="FM366" s="46"/>
      <c r="FN366" s="46"/>
      <c r="FO366" s="46"/>
      <c r="FP366" s="46"/>
      <c r="FQ366" s="46"/>
      <c r="FR366" s="46"/>
      <c r="FS366" s="46"/>
      <c r="FT366" s="46"/>
      <c r="FU366" s="46"/>
      <c r="FV366" s="46"/>
      <c r="FW366" s="46"/>
      <c r="FX366" s="46"/>
      <c r="FY366" s="46"/>
      <c r="FZ366" s="46"/>
      <c r="GA366" s="46"/>
      <c r="GB366" s="46"/>
      <c r="GC366" s="46"/>
      <c r="GD366" s="46"/>
      <c r="GE366" s="46"/>
      <c r="GF366" s="46"/>
      <c r="GG366" s="46"/>
      <c r="GH366" s="46"/>
      <c r="GI366" s="46"/>
      <c r="GJ366" s="46"/>
      <c r="GK366" s="46"/>
      <c r="GL366" s="46"/>
      <c r="GM366" s="46"/>
      <c r="GN366" s="46"/>
      <c r="GO366" s="46"/>
      <c r="GP366" s="46"/>
      <c r="GQ366" s="46"/>
      <c r="GR366" s="46"/>
      <c r="GS366" s="46"/>
      <c r="GT366" s="46"/>
      <c r="GU366" s="46"/>
      <c r="GV366" s="46"/>
      <c r="GW366" s="46"/>
      <c r="GX366" s="46"/>
      <c r="GY366" s="46"/>
      <c r="GZ366" s="46"/>
      <c r="HA366" s="46"/>
      <c r="HB366" s="46"/>
      <c r="HC366" s="46"/>
      <c r="HD366" s="46"/>
      <c r="HE366" s="46"/>
      <c r="HF366" s="46"/>
      <c r="HG366" s="46"/>
      <c r="HH366" s="46"/>
      <c r="HI366" s="46"/>
      <c r="HJ366" s="46"/>
      <c r="HK366" s="46"/>
      <c r="HL366" s="46"/>
      <c r="HM366" s="46"/>
      <c r="HN366" s="46"/>
      <c r="HO366" s="46"/>
      <c r="HP366" s="46"/>
      <c r="HQ366" s="46"/>
      <c r="HR366" s="46"/>
      <c r="HS366" s="46"/>
      <c r="HT366" s="46"/>
      <c r="HU366" s="46"/>
      <c r="HV366" s="46"/>
      <c r="HW366" s="46"/>
      <c r="HX366" s="46"/>
      <c r="HY366" s="46"/>
      <c r="HZ366" s="46"/>
      <c r="IA366" s="46"/>
      <c r="IB366" s="46"/>
      <c r="IC366" s="46"/>
      <c r="ID366" s="46"/>
      <c r="IE366" s="46"/>
      <c r="IF366" s="46"/>
      <c r="IG366" s="46"/>
      <c r="IH366" s="46"/>
      <c r="II366" s="46"/>
      <c r="IJ366" s="46"/>
      <c r="IK366" s="46"/>
      <c r="IL366" s="46"/>
      <c r="IM366" s="46"/>
      <c r="IN366" s="46"/>
      <c r="IO366" s="46"/>
      <c r="IP366" s="46"/>
      <c r="IQ366" s="46"/>
      <c r="IR366" s="46"/>
      <c r="IS366" s="46"/>
      <c r="IT366" s="46"/>
      <c r="IU366" s="46"/>
      <c r="IV366" s="46"/>
      <c r="IW366" s="46"/>
      <c r="IX366" s="46"/>
      <c r="IY366" s="46"/>
      <c r="IZ366" s="46"/>
      <c r="JA366" s="46"/>
      <c r="JB366" s="46"/>
      <c r="JC366" s="46"/>
      <c r="JD366" s="46"/>
      <c r="JE366" s="46"/>
      <c r="JF366" s="46"/>
      <c r="JG366" s="46"/>
      <c r="JH366" s="46"/>
      <c r="JI366" s="46"/>
      <c r="JJ366" s="46"/>
      <c r="JK366" s="46"/>
      <c r="JL366" s="46"/>
      <c r="JM366" s="46"/>
      <c r="JN366" s="46"/>
      <c r="JO366" s="46"/>
      <c r="JP366" s="46"/>
      <c r="JQ366" s="46"/>
      <c r="JR366" s="46"/>
      <c r="JS366" s="46"/>
      <c r="JT366" s="46"/>
      <c r="JU366" s="46"/>
      <c r="JV366" s="46"/>
      <c r="JW366" s="46"/>
      <c r="JX366" s="46"/>
      <c r="JY366" s="46"/>
      <c r="JZ366" s="46"/>
      <c r="KA366" s="46"/>
      <c r="KB366" s="46"/>
      <c r="KC366" s="46"/>
      <c r="KD366" s="46"/>
      <c r="KE366" s="46"/>
      <c r="KF366" s="46"/>
      <c r="KG366" s="46"/>
      <c r="KH366" s="46"/>
      <c r="KI366" s="46"/>
      <c r="KJ366" s="46"/>
      <c r="KK366" s="46"/>
      <c r="KL366" s="46"/>
      <c r="KM366" s="46"/>
      <c r="KN366" s="46"/>
      <c r="KO366" s="46"/>
      <c r="KP366" s="46"/>
      <c r="KQ366" s="46"/>
      <c r="KR366" s="46"/>
      <c r="KS366" s="46"/>
      <c r="KT366" s="46"/>
      <c r="KU366" s="46"/>
      <c r="KV366" s="46"/>
      <c r="KW366" s="46"/>
      <c r="KX366" s="46"/>
      <c r="KY366" s="46"/>
      <c r="KZ366" s="46"/>
      <c r="LA366" s="46"/>
      <c r="LB366" s="46"/>
      <c r="LC366" s="46"/>
      <c r="LD366" s="46"/>
      <c r="LE366" s="46"/>
      <c r="LF366" s="46"/>
      <c r="LG366" s="46"/>
      <c r="LH366" s="46"/>
      <c r="LI366" s="46"/>
      <c r="LJ366" s="46"/>
      <c r="LK366" s="46"/>
      <c r="LL366" s="46"/>
      <c r="LM366" s="46"/>
      <c r="LN366" s="46"/>
      <c r="LO366" s="46"/>
      <c r="LP366" s="46"/>
      <c r="LQ366" s="46"/>
      <c r="LR366" s="46"/>
      <c r="LS366" s="46"/>
      <c r="LT366" s="46"/>
      <c r="LU366" s="46"/>
      <c r="LV366" s="46"/>
      <c r="LW366" s="46"/>
      <c r="LX366" s="46"/>
      <c r="LY366" s="46"/>
      <c r="LZ366" s="46"/>
      <c r="MA366" s="46"/>
      <c r="MB366" s="46"/>
      <c r="MC366" s="46"/>
      <c r="MD366" s="46"/>
      <c r="ME366" s="46"/>
      <c r="MF366" s="46"/>
      <c r="MG366" s="46"/>
      <c r="MH366" s="46"/>
      <c r="MI366" s="46"/>
      <c r="MJ366" s="46"/>
      <c r="MK366" s="46"/>
      <c r="ML366" s="46"/>
      <c r="MM366" s="46"/>
      <c r="MN366" s="46"/>
      <c r="MO366" s="46"/>
      <c r="MP366" s="46"/>
      <c r="MQ366" s="46"/>
      <c r="MR366" s="46"/>
      <c r="MS366" s="46"/>
      <c r="MT366" s="46"/>
      <c r="MU366" s="46"/>
      <c r="MV366" s="46"/>
      <c r="MW366" s="46"/>
      <c r="MX366" s="46"/>
      <c r="MY366" s="46"/>
      <c r="MZ366" s="46"/>
      <c r="NA366" s="46"/>
      <c r="NB366" s="46"/>
      <c r="NC366" s="46"/>
      <c r="ND366" s="46"/>
      <c r="NE366" s="46"/>
      <c r="NF366" s="46"/>
      <c r="NG366" s="46"/>
      <c r="NH366" s="46"/>
      <c r="NI366" s="46"/>
      <c r="NJ366" s="46"/>
      <c r="NK366" s="46"/>
      <c r="NL366" s="46"/>
      <c r="NM366" s="46"/>
      <c r="NN366" s="46"/>
      <c r="NO366" s="46"/>
      <c r="NP366" s="46"/>
      <c r="NQ366" s="46"/>
      <c r="NR366" s="46"/>
      <c r="NS366" s="46"/>
      <c r="NT366" s="46"/>
      <c r="NU366" s="46"/>
      <c r="NV366" s="46"/>
      <c r="NW366" s="46"/>
      <c r="NX366" s="46"/>
      <c r="NY366" s="46"/>
      <c r="NZ366" s="46"/>
      <c r="OA366" s="46"/>
      <c r="OB366" s="46"/>
      <c r="OC366" s="46"/>
      <c r="OD366" s="46"/>
      <c r="OE366" s="46"/>
      <c r="OF366" s="46"/>
      <c r="OG366" s="46"/>
      <c r="OH366" s="46"/>
      <c r="OI366" s="46"/>
      <c r="OJ366" s="46"/>
      <c r="OK366" s="46"/>
      <c r="OL366" s="46"/>
      <c r="OM366" s="46"/>
      <c r="ON366" s="46"/>
      <c r="OO366" s="46"/>
      <c r="OP366" s="46"/>
      <c r="OQ366" s="46"/>
      <c r="OR366" s="46"/>
      <c r="OS366" s="46"/>
      <c r="OT366" s="46"/>
      <c r="OU366" s="46"/>
      <c r="OV366" s="46"/>
      <c r="OW366" s="46"/>
      <c r="OX366" s="46"/>
      <c r="OY366" s="46"/>
      <c r="OZ366" s="46"/>
      <c r="PA366" s="46"/>
      <c r="PB366" s="46"/>
      <c r="PC366" s="46"/>
      <c r="PD366" s="46"/>
      <c r="PE366" s="46"/>
      <c r="PF366" s="46"/>
      <c r="PG366" s="46"/>
      <c r="PH366" s="46"/>
      <c r="PI366" s="46"/>
      <c r="PJ366" s="46"/>
      <c r="PK366" s="46"/>
      <c r="PL366" s="46"/>
      <c r="PM366" s="46"/>
      <c r="PN366" s="46"/>
      <c r="PO366" s="46"/>
      <c r="PP366" s="46"/>
      <c r="PQ366" s="46"/>
      <c r="PR366" s="46"/>
      <c r="PS366" s="46"/>
      <c r="PT366" s="46"/>
    </row>
    <row r="367" spans="1:436" s="2" customFormat="1" ht="25.5" x14ac:dyDescent="0.2">
      <c r="A367" s="70" t="s">
        <v>109</v>
      </c>
      <c r="B367" s="49" t="s">
        <v>51</v>
      </c>
      <c r="C367" s="80">
        <v>63</v>
      </c>
      <c r="D367" s="80">
        <v>59</v>
      </c>
      <c r="E367" s="80">
        <v>53</v>
      </c>
      <c r="F367" s="80">
        <v>56</v>
      </c>
      <c r="G367" s="80">
        <v>54.3</v>
      </c>
      <c r="H367" s="80">
        <v>52.9</v>
      </c>
      <c r="I367" s="80">
        <v>52.9</v>
      </c>
      <c r="J367" s="80">
        <v>52.9</v>
      </c>
      <c r="K367" s="80">
        <f t="shared" si="456"/>
        <v>53.111599999999996</v>
      </c>
      <c r="L367" s="80">
        <f t="shared" si="457"/>
        <v>53.3232</v>
      </c>
      <c r="M367" s="80">
        <f t="shared" si="458"/>
        <v>53.377157999999987</v>
      </c>
      <c r="N367" s="80">
        <f t="shared" si="459"/>
        <v>53.696462400000009</v>
      </c>
      <c r="O367" s="80">
        <f t="shared" si="460"/>
        <v>53.697420947999987</v>
      </c>
      <c r="P367" s="80">
        <f t="shared" si="461"/>
        <v>54.233427024000008</v>
      </c>
      <c r="Q367" s="46"/>
      <c r="R367" s="46"/>
      <c r="S367" s="46"/>
      <c r="T367" s="46"/>
      <c r="U367" s="46"/>
      <c r="V367" s="46"/>
      <c r="W367" s="46"/>
      <c r="X367" s="46"/>
      <c r="Y367" s="46"/>
      <c r="Z367" s="46"/>
      <c r="AA367" s="46"/>
      <c r="AB367" s="46"/>
      <c r="AC367" s="46"/>
      <c r="AD367" s="46"/>
      <c r="AE367" s="46"/>
      <c r="AF367" s="46"/>
      <c r="AG367" s="46"/>
      <c r="AH367" s="46"/>
      <c r="AI367" s="46"/>
      <c r="AJ367" s="46"/>
      <c r="AK367" s="46"/>
      <c r="AL367" s="46"/>
      <c r="AM367" s="46"/>
      <c r="AN367" s="46"/>
      <c r="AO367" s="46"/>
      <c r="AP367" s="46"/>
      <c r="AQ367" s="46"/>
      <c r="AR367" s="46"/>
      <c r="AS367" s="46"/>
      <c r="AT367" s="46"/>
      <c r="AU367" s="46"/>
      <c r="AV367" s="46"/>
      <c r="AW367" s="46"/>
      <c r="AX367" s="46"/>
      <c r="AY367" s="46"/>
      <c r="AZ367" s="46"/>
      <c r="BA367" s="46"/>
      <c r="BB367" s="46"/>
      <c r="BC367" s="46"/>
      <c r="BD367" s="46"/>
      <c r="BE367" s="46"/>
      <c r="BF367" s="46"/>
      <c r="BG367" s="46"/>
      <c r="BH367" s="46"/>
      <c r="BI367" s="46"/>
      <c r="BJ367" s="46"/>
      <c r="BK367" s="46"/>
      <c r="BL367" s="46"/>
      <c r="BM367" s="46"/>
      <c r="BN367" s="46"/>
      <c r="BO367" s="46"/>
      <c r="BP367" s="46"/>
      <c r="BQ367" s="46"/>
      <c r="BR367" s="46"/>
      <c r="BS367" s="46"/>
      <c r="BT367" s="46"/>
      <c r="BU367" s="46"/>
      <c r="BV367" s="46"/>
      <c r="BW367" s="46"/>
      <c r="BX367" s="46"/>
      <c r="BY367" s="46"/>
      <c r="BZ367" s="46"/>
      <c r="CA367" s="46"/>
      <c r="CB367" s="46"/>
      <c r="CC367" s="46"/>
      <c r="CD367" s="46"/>
      <c r="CE367" s="46"/>
      <c r="CF367" s="46"/>
      <c r="CG367" s="46"/>
      <c r="CH367" s="46"/>
      <c r="CI367" s="46"/>
      <c r="CJ367" s="46"/>
      <c r="CK367" s="46"/>
      <c r="CL367" s="46"/>
      <c r="CM367" s="46"/>
      <c r="CN367" s="46"/>
      <c r="CO367" s="46"/>
      <c r="CP367" s="46"/>
      <c r="CQ367" s="46"/>
      <c r="CR367" s="46"/>
      <c r="CS367" s="46"/>
      <c r="CT367" s="46"/>
      <c r="CU367" s="46"/>
      <c r="CV367" s="46"/>
      <c r="CW367" s="46"/>
      <c r="CX367" s="46"/>
      <c r="CY367" s="46"/>
      <c r="CZ367" s="46"/>
      <c r="DA367" s="46"/>
      <c r="DB367" s="46"/>
      <c r="DC367" s="46"/>
      <c r="DD367" s="46"/>
      <c r="DE367" s="46"/>
      <c r="DF367" s="46"/>
      <c r="DG367" s="46"/>
      <c r="DH367" s="46"/>
      <c r="DI367" s="46"/>
      <c r="DJ367" s="46"/>
      <c r="DK367" s="46"/>
      <c r="DL367" s="46"/>
      <c r="DM367" s="46"/>
      <c r="DN367" s="46"/>
      <c r="DO367" s="46"/>
      <c r="DP367" s="46"/>
      <c r="DQ367" s="46"/>
      <c r="DR367" s="46"/>
      <c r="DS367" s="46"/>
      <c r="DT367" s="46"/>
      <c r="DU367" s="46"/>
      <c r="DV367" s="46"/>
      <c r="DW367" s="46"/>
      <c r="DX367" s="46"/>
      <c r="DY367" s="46"/>
      <c r="DZ367" s="46"/>
      <c r="EA367" s="46"/>
      <c r="EB367" s="46"/>
      <c r="EC367" s="46"/>
      <c r="ED367" s="46"/>
      <c r="EE367" s="46"/>
      <c r="EF367" s="46"/>
      <c r="EG367" s="46"/>
      <c r="EH367" s="46"/>
      <c r="EI367" s="46"/>
      <c r="EJ367" s="46"/>
      <c r="EK367" s="46"/>
      <c r="EL367" s="46"/>
      <c r="EM367" s="46"/>
      <c r="EN367" s="46"/>
      <c r="EO367" s="46"/>
      <c r="EP367" s="46"/>
      <c r="EQ367" s="46"/>
      <c r="ER367" s="46"/>
      <c r="ES367" s="46"/>
      <c r="ET367" s="46"/>
      <c r="EU367" s="46"/>
      <c r="EV367" s="46"/>
      <c r="EW367" s="46"/>
      <c r="EX367" s="46"/>
      <c r="EY367" s="46"/>
      <c r="EZ367" s="46"/>
      <c r="FA367" s="46"/>
      <c r="FB367" s="46"/>
      <c r="FC367" s="46"/>
      <c r="FD367" s="46"/>
      <c r="FE367" s="46"/>
      <c r="FF367" s="46"/>
      <c r="FG367" s="46"/>
      <c r="FH367" s="46"/>
      <c r="FI367" s="46"/>
      <c r="FJ367" s="46"/>
      <c r="FK367" s="46"/>
      <c r="FL367" s="46"/>
      <c r="FM367" s="46"/>
      <c r="FN367" s="46"/>
      <c r="FO367" s="46"/>
      <c r="FP367" s="46"/>
      <c r="FQ367" s="46"/>
      <c r="FR367" s="46"/>
      <c r="FS367" s="46"/>
      <c r="FT367" s="46"/>
      <c r="FU367" s="46"/>
      <c r="FV367" s="46"/>
      <c r="FW367" s="46"/>
      <c r="FX367" s="46"/>
      <c r="FY367" s="46"/>
      <c r="FZ367" s="46"/>
      <c r="GA367" s="46"/>
      <c r="GB367" s="46"/>
      <c r="GC367" s="46"/>
      <c r="GD367" s="46"/>
      <c r="GE367" s="46"/>
      <c r="GF367" s="46"/>
      <c r="GG367" s="46"/>
      <c r="GH367" s="46"/>
      <c r="GI367" s="46"/>
      <c r="GJ367" s="46"/>
      <c r="GK367" s="46"/>
      <c r="GL367" s="46"/>
      <c r="GM367" s="46"/>
      <c r="GN367" s="46"/>
      <c r="GO367" s="46"/>
      <c r="GP367" s="46"/>
      <c r="GQ367" s="46"/>
      <c r="GR367" s="46"/>
      <c r="GS367" s="46"/>
      <c r="GT367" s="46"/>
      <c r="GU367" s="46"/>
      <c r="GV367" s="46"/>
      <c r="GW367" s="46"/>
      <c r="GX367" s="46"/>
      <c r="GY367" s="46"/>
      <c r="GZ367" s="46"/>
      <c r="HA367" s="46"/>
      <c r="HB367" s="46"/>
      <c r="HC367" s="46"/>
      <c r="HD367" s="46"/>
      <c r="HE367" s="46"/>
      <c r="HF367" s="46"/>
      <c r="HG367" s="46"/>
      <c r="HH367" s="46"/>
      <c r="HI367" s="46"/>
      <c r="HJ367" s="46"/>
      <c r="HK367" s="46"/>
      <c r="HL367" s="46"/>
      <c r="HM367" s="46"/>
      <c r="HN367" s="46"/>
      <c r="HO367" s="46"/>
      <c r="HP367" s="46"/>
      <c r="HQ367" s="46"/>
      <c r="HR367" s="46"/>
      <c r="HS367" s="46"/>
      <c r="HT367" s="46"/>
      <c r="HU367" s="46"/>
      <c r="HV367" s="46"/>
      <c r="HW367" s="46"/>
      <c r="HX367" s="46"/>
      <c r="HY367" s="46"/>
      <c r="HZ367" s="46"/>
      <c r="IA367" s="46"/>
      <c r="IB367" s="46"/>
      <c r="IC367" s="46"/>
      <c r="ID367" s="46"/>
      <c r="IE367" s="46"/>
      <c r="IF367" s="46"/>
      <c r="IG367" s="46"/>
      <c r="IH367" s="46"/>
      <c r="II367" s="46"/>
      <c r="IJ367" s="46"/>
      <c r="IK367" s="46"/>
      <c r="IL367" s="46"/>
      <c r="IM367" s="46"/>
      <c r="IN367" s="46"/>
      <c r="IO367" s="46"/>
      <c r="IP367" s="46"/>
      <c r="IQ367" s="46"/>
      <c r="IR367" s="46"/>
      <c r="IS367" s="46"/>
      <c r="IT367" s="46"/>
      <c r="IU367" s="46"/>
      <c r="IV367" s="46"/>
      <c r="IW367" s="46"/>
      <c r="IX367" s="46"/>
      <c r="IY367" s="46"/>
      <c r="IZ367" s="46"/>
      <c r="JA367" s="46"/>
      <c r="JB367" s="46"/>
      <c r="JC367" s="46"/>
      <c r="JD367" s="46"/>
      <c r="JE367" s="46"/>
      <c r="JF367" s="46"/>
      <c r="JG367" s="46"/>
      <c r="JH367" s="46"/>
      <c r="JI367" s="46"/>
      <c r="JJ367" s="46"/>
      <c r="JK367" s="46"/>
      <c r="JL367" s="46"/>
      <c r="JM367" s="46"/>
      <c r="JN367" s="46"/>
      <c r="JO367" s="46"/>
      <c r="JP367" s="46"/>
      <c r="JQ367" s="46"/>
      <c r="JR367" s="46"/>
      <c r="JS367" s="46"/>
      <c r="JT367" s="46"/>
      <c r="JU367" s="46"/>
      <c r="JV367" s="46"/>
      <c r="JW367" s="46"/>
      <c r="JX367" s="46"/>
      <c r="JY367" s="46"/>
      <c r="JZ367" s="46"/>
      <c r="KA367" s="46"/>
      <c r="KB367" s="46"/>
      <c r="KC367" s="46"/>
      <c r="KD367" s="46"/>
      <c r="KE367" s="46"/>
      <c r="KF367" s="46"/>
      <c r="KG367" s="46"/>
      <c r="KH367" s="46"/>
      <c r="KI367" s="46"/>
      <c r="KJ367" s="46"/>
      <c r="KK367" s="46"/>
      <c r="KL367" s="46"/>
      <c r="KM367" s="46"/>
      <c r="KN367" s="46"/>
      <c r="KO367" s="46"/>
      <c r="KP367" s="46"/>
      <c r="KQ367" s="46"/>
      <c r="KR367" s="46"/>
      <c r="KS367" s="46"/>
      <c r="KT367" s="46"/>
      <c r="KU367" s="46"/>
      <c r="KV367" s="46"/>
      <c r="KW367" s="46"/>
      <c r="KX367" s="46"/>
      <c r="KY367" s="46"/>
      <c r="KZ367" s="46"/>
      <c r="LA367" s="46"/>
      <c r="LB367" s="46"/>
      <c r="LC367" s="46"/>
      <c r="LD367" s="46"/>
      <c r="LE367" s="46"/>
      <c r="LF367" s="46"/>
      <c r="LG367" s="46"/>
      <c r="LH367" s="46"/>
      <c r="LI367" s="46"/>
      <c r="LJ367" s="46"/>
      <c r="LK367" s="46"/>
      <c r="LL367" s="46"/>
      <c r="LM367" s="46"/>
      <c r="LN367" s="46"/>
      <c r="LO367" s="46"/>
      <c r="LP367" s="46"/>
      <c r="LQ367" s="46"/>
      <c r="LR367" s="46"/>
      <c r="LS367" s="46"/>
      <c r="LT367" s="46"/>
      <c r="LU367" s="46"/>
      <c r="LV367" s="46"/>
      <c r="LW367" s="46"/>
      <c r="LX367" s="46"/>
      <c r="LY367" s="46"/>
      <c r="LZ367" s="46"/>
      <c r="MA367" s="46"/>
      <c r="MB367" s="46"/>
      <c r="MC367" s="46"/>
      <c r="MD367" s="46"/>
      <c r="ME367" s="46"/>
      <c r="MF367" s="46"/>
      <c r="MG367" s="46"/>
      <c r="MH367" s="46"/>
      <c r="MI367" s="46"/>
      <c r="MJ367" s="46"/>
      <c r="MK367" s="46"/>
      <c r="ML367" s="46"/>
      <c r="MM367" s="46"/>
      <c r="MN367" s="46"/>
      <c r="MO367" s="46"/>
      <c r="MP367" s="46"/>
      <c r="MQ367" s="46"/>
      <c r="MR367" s="46"/>
      <c r="MS367" s="46"/>
      <c r="MT367" s="46"/>
      <c r="MU367" s="46"/>
      <c r="MV367" s="46"/>
      <c r="MW367" s="46"/>
      <c r="MX367" s="46"/>
      <c r="MY367" s="46"/>
      <c r="MZ367" s="46"/>
      <c r="NA367" s="46"/>
      <c r="NB367" s="46"/>
      <c r="NC367" s="46"/>
      <c r="ND367" s="46"/>
      <c r="NE367" s="46"/>
      <c r="NF367" s="46"/>
      <c r="NG367" s="46"/>
      <c r="NH367" s="46"/>
      <c r="NI367" s="46"/>
      <c r="NJ367" s="46"/>
      <c r="NK367" s="46"/>
      <c r="NL367" s="46"/>
      <c r="NM367" s="46"/>
      <c r="NN367" s="46"/>
      <c r="NO367" s="46"/>
      <c r="NP367" s="46"/>
      <c r="NQ367" s="46"/>
      <c r="NR367" s="46"/>
      <c r="NS367" s="46"/>
      <c r="NT367" s="46"/>
      <c r="NU367" s="46"/>
      <c r="NV367" s="46"/>
      <c r="NW367" s="46"/>
      <c r="NX367" s="46"/>
      <c r="NY367" s="46"/>
      <c r="NZ367" s="46"/>
      <c r="OA367" s="46"/>
      <c r="OB367" s="46"/>
      <c r="OC367" s="46"/>
      <c r="OD367" s="46"/>
      <c r="OE367" s="46"/>
      <c r="OF367" s="46"/>
      <c r="OG367" s="46"/>
      <c r="OH367" s="46"/>
      <c r="OI367" s="46"/>
      <c r="OJ367" s="46"/>
      <c r="OK367" s="46"/>
      <c r="OL367" s="46"/>
      <c r="OM367" s="46"/>
      <c r="ON367" s="46"/>
      <c r="OO367" s="46"/>
      <c r="OP367" s="46"/>
      <c r="OQ367" s="46"/>
      <c r="OR367" s="46"/>
      <c r="OS367" s="46"/>
      <c r="OT367" s="46"/>
      <c r="OU367" s="46"/>
      <c r="OV367" s="46"/>
      <c r="OW367" s="46"/>
      <c r="OX367" s="46"/>
      <c r="OY367" s="46"/>
      <c r="OZ367" s="46"/>
      <c r="PA367" s="46"/>
      <c r="PB367" s="46"/>
      <c r="PC367" s="46"/>
      <c r="PD367" s="46"/>
      <c r="PE367" s="46"/>
      <c r="PF367" s="46"/>
      <c r="PG367" s="46"/>
      <c r="PH367" s="46"/>
      <c r="PI367" s="46"/>
      <c r="PJ367" s="46"/>
      <c r="PK367" s="46"/>
      <c r="PL367" s="46"/>
      <c r="PM367" s="46"/>
      <c r="PN367" s="46"/>
      <c r="PO367" s="46"/>
      <c r="PP367" s="46"/>
      <c r="PQ367" s="46"/>
      <c r="PR367" s="46"/>
      <c r="PS367" s="46"/>
      <c r="PT367" s="46"/>
    </row>
    <row r="368" spans="1:436" s="2" customFormat="1" ht="25.5" x14ac:dyDescent="0.2">
      <c r="A368" s="70" t="s">
        <v>110</v>
      </c>
      <c r="B368" s="49" t="s">
        <v>51</v>
      </c>
      <c r="C368" s="80">
        <v>60</v>
      </c>
      <c r="D368" s="80">
        <v>60</v>
      </c>
      <c r="E368" s="80">
        <v>57</v>
      </c>
      <c r="F368" s="80">
        <v>55</v>
      </c>
      <c r="G368" s="80">
        <v>55.3</v>
      </c>
      <c r="H368" s="80">
        <v>56.5</v>
      </c>
      <c r="I368" s="80">
        <v>56.5</v>
      </c>
      <c r="J368" s="80">
        <v>56.5</v>
      </c>
      <c r="K368" s="80">
        <f t="shared" si="456"/>
        <v>56.725999999999999</v>
      </c>
      <c r="L368" s="80">
        <f t="shared" si="457"/>
        <v>56.951999999999998</v>
      </c>
      <c r="M368" s="80">
        <f t="shared" si="458"/>
        <v>57.009629999999994</v>
      </c>
      <c r="N368" s="80">
        <f t="shared" si="459"/>
        <v>57.350664000000002</v>
      </c>
      <c r="O368" s="80">
        <f t="shared" si="460"/>
        <v>57.351687779999992</v>
      </c>
      <c r="P368" s="80">
        <f t="shared" si="461"/>
        <v>57.92417064</v>
      </c>
      <c r="Q368" s="46"/>
      <c r="R368" s="46"/>
      <c r="S368" s="46"/>
      <c r="T368" s="46"/>
      <c r="U368" s="46"/>
      <c r="V368" s="46"/>
      <c r="W368" s="46"/>
      <c r="X368" s="46"/>
      <c r="Y368" s="46"/>
      <c r="Z368" s="46"/>
      <c r="AA368" s="46"/>
      <c r="AB368" s="46"/>
      <c r="AC368" s="46"/>
      <c r="AD368" s="46"/>
      <c r="AE368" s="46"/>
      <c r="AF368" s="46"/>
      <c r="AG368" s="46"/>
      <c r="AH368" s="46"/>
      <c r="AI368" s="46"/>
      <c r="AJ368" s="46"/>
      <c r="AK368" s="46"/>
      <c r="AL368" s="46"/>
      <c r="AM368" s="46"/>
      <c r="AN368" s="46"/>
      <c r="AO368" s="46"/>
      <c r="AP368" s="46"/>
      <c r="AQ368" s="46"/>
      <c r="AR368" s="46"/>
      <c r="AS368" s="46"/>
      <c r="AT368" s="46"/>
      <c r="AU368" s="46"/>
      <c r="AV368" s="46"/>
      <c r="AW368" s="46"/>
      <c r="AX368" s="46"/>
      <c r="AY368" s="46"/>
      <c r="AZ368" s="46"/>
      <c r="BA368" s="46"/>
      <c r="BB368" s="46"/>
      <c r="BC368" s="46"/>
      <c r="BD368" s="46"/>
      <c r="BE368" s="46"/>
      <c r="BF368" s="46"/>
      <c r="BG368" s="46"/>
      <c r="BH368" s="46"/>
      <c r="BI368" s="46"/>
      <c r="BJ368" s="46"/>
      <c r="BK368" s="46"/>
      <c r="BL368" s="46"/>
      <c r="BM368" s="46"/>
      <c r="BN368" s="46"/>
      <c r="BO368" s="46"/>
      <c r="BP368" s="46"/>
      <c r="BQ368" s="46"/>
      <c r="BR368" s="46"/>
      <c r="BS368" s="46"/>
      <c r="BT368" s="46"/>
      <c r="BU368" s="46"/>
      <c r="BV368" s="46"/>
      <c r="BW368" s="46"/>
      <c r="BX368" s="46"/>
      <c r="BY368" s="46"/>
      <c r="BZ368" s="46"/>
      <c r="CA368" s="46"/>
      <c r="CB368" s="46"/>
      <c r="CC368" s="46"/>
      <c r="CD368" s="46"/>
      <c r="CE368" s="46"/>
      <c r="CF368" s="46"/>
      <c r="CG368" s="46"/>
      <c r="CH368" s="46"/>
      <c r="CI368" s="46"/>
      <c r="CJ368" s="46"/>
      <c r="CK368" s="46"/>
      <c r="CL368" s="46"/>
      <c r="CM368" s="46"/>
      <c r="CN368" s="46"/>
      <c r="CO368" s="46"/>
      <c r="CP368" s="46"/>
      <c r="CQ368" s="46"/>
      <c r="CR368" s="46"/>
      <c r="CS368" s="46"/>
      <c r="CT368" s="46"/>
      <c r="CU368" s="46"/>
      <c r="CV368" s="46"/>
      <c r="CW368" s="46"/>
      <c r="CX368" s="46"/>
      <c r="CY368" s="46"/>
      <c r="CZ368" s="46"/>
      <c r="DA368" s="46"/>
      <c r="DB368" s="46"/>
      <c r="DC368" s="46"/>
      <c r="DD368" s="46"/>
      <c r="DE368" s="46"/>
      <c r="DF368" s="46"/>
      <c r="DG368" s="46"/>
      <c r="DH368" s="46"/>
      <c r="DI368" s="46"/>
      <c r="DJ368" s="46"/>
      <c r="DK368" s="46"/>
      <c r="DL368" s="46"/>
      <c r="DM368" s="46"/>
      <c r="DN368" s="46"/>
      <c r="DO368" s="46"/>
      <c r="DP368" s="46"/>
      <c r="DQ368" s="46"/>
      <c r="DR368" s="46"/>
      <c r="DS368" s="46"/>
      <c r="DT368" s="46"/>
      <c r="DU368" s="46"/>
      <c r="DV368" s="46"/>
      <c r="DW368" s="46"/>
      <c r="DX368" s="46"/>
      <c r="DY368" s="46"/>
      <c r="DZ368" s="46"/>
      <c r="EA368" s="46"/>
      <c r="EB368" s="46"/>
      <c r="EC368" s="46"/>
      <c r="ED368" s="46"/>
      <c r="EE368" s="46"/>
      <c r="EF368" s="46"/>
      <c r="EG368" s="46"/>
      <c r="EH368" s="46"/>
      <c r="EI368" s="46"/>
      <c r="EJ368" s="46"/>
      <c r="EK368" s="46"/>
      <c r="EL368" s="46"/>
      <c r="EM368" s="46"/>
      <c r="EN368" s="46"/>
      <c r="EO368" s="46"/>
      <c r="EP368" s="46"/>
      <c r="EQ368" s="46"/>
      <c r="ER368" s="46"/>
      <c r="ES368" s="46"/>
      <c r="ET368" s="46"/>
      <c r="EU368" s="46"/>
      <c r="EV368" s="46"/>
      <c r="EW368" s="46"/>
      <c r="EX368" s="46"/>
      <c r="EY368" s="46"/>
      <c r="EZ368" s="46"/>
      <c r="FA368" s="46"/>
      <c r="FB368" s="46"/>
      <c r="FC368" s="46"/>
      <c r="FD368" s="46"/>
      <c r="FE368" s="46"/>
      <c r="FF368" s="46"/>
      <c r="FG368" s="46"/>
      <c r="FH368" s="46"/>
      <c r="FI368" s="46"/>
      <c r="FJ368" s="46"/>
      <c r="FK368" s="46"/>
      <c r="FL368" s="46"/>
      <c r="FM368" s="46"/>
      <c r="FN368" s="46"/>
      <c r="FO368" s="46"/>
      <c r="FP368" s="46"/>
      <c r="FQ368" s="46"/>
      <c r="FR368" s="46"/>
      <c r="FS368" s="46"/>
      <c r="FT368" s="46"/>
      <c r="FU368" s="46"/>
      <c r="FV368" s="46"/>
      <c r="FW368" s="46"/>
      <c r="FX368" s="46"/>
      <c r="FY368" s="46"/>
      <c r="FZ368" s="46"/>
      <c r="GA368" s="46"/>
      <c r="GB368" s="46"/>
      <c r="GC368" s="46"/>
      <c r="GD368" s="46"/>
      <c r="GE368" s="46"/>
      <c r="GF368" s="46"/>
      <c r="GG368" s="46"/>
      <c r="GH368" s="46"/>
      <c r="GI368" s="46"/>
      <c r="GJ368" s="46"/>
      <c r="GK368" s="46"/>
      <c r="GL368" s="46"/>
      <c r="GM368" s="46"/>
      <c r="GN368" s="46"/>
      <c r="GO368" s="46"/>
      <c r="GP368" s="46"/>
      <c r="GQ368" s="46"/>
      <c r="GR368" s="46"/>
      <c r="GS368" s="46"/>
      <c r="GT368" s="46"/>
      <c r="GU368" s="46"/>
      <c r="GV368" s="46"/>
      <c r="GW368" s="46"/>
      <c r="GX368" s="46"/>
      <c r="GY368" s="46"/>
      <c r="GZ368" s="46"/>
      <c r="HA368" s="46"/>
      <c r="HB368" s="46"/>
      <c r="HC368" s="46"/>
      <c r="HD368" s="46"/>
      <c r="HE368" s="46"/>
      <c r="HF368" s="46"/>
      <c r="HG368" s="46"/>
      <c r="HH368" s="46"/>
      <c r="HI368" s="46"/>
      <c r="HJ368" s="46"/>
      <c r="HK368" s="46"/>
      <c r="HL368" s="46"/>
      <c r="HM368" s="46"/>
      <c r="HN368" s="46"/>
      <c r="HO368" s="46"/>
      <c r="HP368" s="46"/>
      <c r="HQ368" s="46"/>
      <c r="HR368" s="46"/>
      <c r="HS368" s="46"/>
      <c r="HT368" s="46"/>
      <c r="HU368" s="46"/>
      <c r="HV368" s="46"/>
      <c r="HW368" s="46"/>
      <c r="HX368" s="46"/>
      <c r="HY368" s="46"/>
      <c r="HZ368" s="46"/>
      <c r="IA368" s="46"/>
      <c r="IB368" s="46"/>
      <c r="IC368" s="46"/>
      <c r="ID368" s="46"/>
      <c r="IE368" s="46"/>
      <c r="IF368" s="46"/>
      <c r="IG368" s="46"/>
      <c r="IH368" s="46"/>
      <c r="II368" s="46"/>
      <c r="IJ368" s="46"/>
      <c r="IK368" s="46"/>
      <c r="IL368" s="46"/>
      <c r="IM368" s="46"/>
      <c r="IN368" s="46"/>
      <c r="IO368" s="46"/>
      <c r="IP368" s="46"/>
      <c r="IQ368" s="46"/>
      <c r="IR368" s="46"/>
      <c r="IS368" s="46"/>
      <c r="IT368" s="46"/>
      <c r="IU368" s="46"/>
      <c r="IV368" s="46"/>
      <c r="IW368" s="46"/>
      <c r="IX368" s="46"/>
      <c r="IY368" s="46"/>
      <c r="IZ368" s="46"/>
      <c r="JA368" s="46"/>
      <c r="JB368" s="46"/>
      <c r="JC368" s="46"/>
      <c r="JD368" s="46"/>
      <c r="JE368" s="46"/>
      <c r="JF368" s="46"/>
      <c r="JG368" s="46"/>
      <c r="JH368" s="46"/>
      <c r="JI368" s="46"/>
      <c r="JJ368" s="46"/>
      <c r="JK368" s="46"/>
      <c r="JL368" s="46"/>
      <c r="JM368" s="46"/>
      <c r="JN368" s="46"/>
      <c r="JO368" s="46"/>
      <c r="JP368" s="46"/>
      <c r="JQ368" s="46"/>
      <c r="JR368" s="46"/>
      <c r="JS368" s="46"/>
      <c r="JT368" s="46"/>
      <c r="JU368" s="46"/>
      <c r="JV368" s="46"/>
      <c r="JW368" s="46"/>
      <c r="JX368" s="46"/>
      <c r="JY368" s="46"/>
      <c r="JZ368" s="46"/>
      <c r="KA368" s="46"/>
      <c r="KB368" s="46"/>
      <c r="KC368" s="46"/>
      <c r="KD368" s="46"/>
      <c r="KE368" s="46"/>
      <c r="KF368" s="46"/>
      <c r="KG368" s="46"/>
      <c r="KH368" s="46"/>
      <c r="KI368" s="46"/>
      <c r="KJ368" s="46"/>
      <c r="KK368" s="46"/>
      <c r="KL368" s="46"/>
      <c r="KM368" s="46"/>
      <c r="KN368" s="46"/>
      <c r="KO368" s="46"/>
      <c r="KP368" s="46"/>
      <c r="KQ368" s="46"/>
      <c r="KR368" s="46"/>
      <c r="KS368" s="46"/>
      <c r="KT368" s="46"/>
      <c r="KU368" s="46"/>
      <c r="KV368" s="46"/>
      <c r="KW368" s="46"/>
      <c r="KX368" s="46"/>
      <c r="KY368" s="46"/>
      <c r="KZ368" s="46"/>
      <c r="LA368" s="46"/>
      <c r="LB368" s="46"/>
      <c r="LC368" s="46"/>
      <c r="LD368" s="46"/>
      <c r="LE368" s="46"/>
      <c r="LF368" s="46"/>
      <c r="LG368" s="46"/>
      <c r="LH368" s="46"/>
      <c r="LI368" s="46"/>
      <c r="LJ368" s="46"/>
      <c r="LK368" s="46"/>
      <c r="LL368" s="46"/>
      <c r="LM368" s="46"/>
      <c r="LN368" s="46"/>
      <c r="LO368" s="46"/>
      <c r="LP368" s="46"/>
      <c r="LQ368" s="46"/>
      <c r="LR368" s="46"/>
      <c r="LS368" s="46"/>
      <c r="LT368" s="46"/>
      <c r="LU368" s="46"/>
      <c r="LV368" s="46"/>
      <c r="LW368" s="46"/>
      <c r="LX368" s="46"/>
      <c r="LY368" s="46"/>
      <c r="LZ368" s="46"/>
      <c r="MA368" s="46"/>
      <c r="MB368" s="46"/>
      <c r="MC368" s="46"/>
      <c r="MD368" s="46"/>
      <c r="ME368" s="46"/>
      <c r="MF368" s="46"/>
      <c r="MG368" s="46"/>
      <c r="MH368" s="46"/>
      <c r="MI368" s="46"/>
      <c r="MJ368" s="46"/>
      <c r="MK368" s="46"/>
      <c r="ML368" s="46"/>
      <c r="MM368" s="46"/>
      <c r="MN368" s="46"/>
      <c r="MO368" s="46"/>
      <c r="MP368" s="46"/>
      <c r="MQ368" s="46"/>
      <c r="MR368" s="46"/>
      <c r="MS368" s="46"/>
      <c r="MT368" s="46"/>
      <c r="MU368" s="46"/>
      <c r="MV368" s="46"/>
      <c r="MW368" s="46"/>
      <c r="MX368" s="46"/>
      <c r="MY368" s="46"/>
      <c r="MZ368" s="46"/>
      <c r="NA368" s="46"/>
      <c r="NB368" s="46"/>
      <c r="NC368" s="46"/>
      <c r="ND368" s="46"/>
      <c r="NE368" s="46"/>
      <c r="NF368" s="46"/>
      <c r="NG368" s="46"/>
      <c r="NH368" s="46"/>
      <c r="NI368" s="46"/>
      <c r="NJ368" s="46"/>
      <c r="NK368" s="46"/>
      <c r="NL368" s="46"/>
      <c r="NM368" s="46"/>
      <c r="NN368" s="46"/>
      <c r="NO368" s="46"/>
      <c r="NP368" s="46"/>
      <c r="NQ368" s="46"/>
      <c r="NR368" s="46"/>
      <c r="NS368" s="46"/>
      <c r="NT368" s="46"/>
      <c r="NU368" s="46"/>
      <c r="NV368" s="46"/>
      <c r="NW368" s="46"/>
      <c r="NX368" s="46"/>
      <c r="NY368" s="46"/>
      <c r="NZ368" s="46"/>
      <c r="OA368" s="46"/>
      <c r="OB368" s="46"/>
      <c r="OC368" s="46"/>
      <c r="OD368" s="46"/>
      <c r="OE368" s="46"/>
      <c r="OF368" s="46"/>
      <c r="OG368" s="46"/>
      <c r="OH368" s="46"/>
      <c r="OI368" s="46"/>
      <c r="OJ368" s="46"/>
      <c r="OK368" s="46"/>
      <c r="OL368" s="46"/>
      <c r="OM368" s="46"/>
      <c r="ON368" s="46"/>
      <c r="OO368" s="46"/>
      <c r="OP368" s="46"/>
      <c r="OQ368" s="46"/>
      <c r="OR368" s="46"/>
      <c r="OS368" s="46"/>
      <c r="OT368" s="46"/>
      <c r="OU368" s="46"/>
      <c r="OV368" s="46"/>
      <c r="OW368" s="46"/>
      <c r="OX368" s="46"/>
      <c r="OY368" s="46"/>
      <c r="OZ368" s="46"/>
      <c r="PA368" s="46"/>
      <c r="PB368" s="46"/>
      <c r="PC368" s="46"/>
      <c r="PD368" s="46"/>
      <c r="PE368" s="46"/>
      <c r="PF368" s="46"/>
      <c r="PG368" s="46"/>
      <c r="PH368" s="46"/>
      <c r="PI368" s="46"/>
      <c r="PJ368" s="46"/>
      <c r="PK368" s="46"/>
      <c r="PL368" s="46"/>
      <c r="PM368" s="46"/>
      <c r="PN368" s="46"/>
      <c r="PO368" s="46"/>
      <c r="PP368" s="46"/>
      <c r="PQ368" s="46"/>
      <c r="PR368" s="46"/>
      <c r="PS368" s="46"/>
      <c r="PT368" s="46"/>
    </row>
    <row r="369" spans="1:436" s="2" customFormat="1" ht="25.5" x14ac:dyDescent="0.2">
      <c r="A369" s="70" t="s">
        <v>111</v>
      </c>
      <c r="B369" s="49" t="s">
        <v>51</v>
      </c>
      <c r="C369" s="80">
        <v>52</v>
      </c>
      <c r="D369" s="80">
        <v>59</v>
      </c>
      <c r="E369" s="80">
        <v>65</v>
      </c>
      <c r="F369" s="80">
        <v>68</v>
      </c>
      <c r="G369" s="80">
        <v>64.8</v>
      </c>
      <c r="H369" s="80">
        <v>67.7</v>
      </c>
      <c r="I369" s="80">
        <v>67.7</v>
      </c>
      <c r="J369" s="80">
        <v>67.7</v>
      </c>
      <c r="K369" s="80">
        <f t="shared" si="456"/>
        <v>67.970799999999997</v>
      </c>
      <c r="L369" s="80">
        <f t="shared" si="457"/>
        <v>68.241600000000005</v>
      </c>
      <c r="M369" s="80">
        <f t="shared" si="458"/>
        <v>68.310653999999985</v>
      </c>
      <c r="N369" s="80">
        <f t="shared" si="459"/>
        <v>68.719291200000015</v>
      </c>
      <c r="O369" s="80">
        <f t="shared" si="460"/>
        <v>68.720517923999992</v>
      </c>
      <c r="P369" s="80">
        <f t="shared" si="461"/>
        <v>69.406484112000015</v>
      </c>
      <c r="Q369" s="46"/>
      <c r="R369" s="46"/>
      <c r="S369" s="46"/>
      <c r="T369" s="46"/>
      <c r="U369" s="46"/>
      <c r="V369" s="46"/>
      <c r="W369" s="46"/>
      <c r="X369" s="46"/>
      <c r="Y369" s="46"/>
      <c r="Z369" s="46"/>
      <c r="AA369" s="46"/>
      <c r="AB369" s="46"/>
      <c r="AC369" s="46"/>
      <c r="AD369" s="46"/>
      <c r="AE369" s="46"/>
      <c r="AF369" s="46"/>
      <c r="AG369" s="46"/>
      <c r="AH369" s="46"/>
      <c r="AI369" s="46"/>
      <c r="AJ369" s="46"/>
      <c r="AK369" s="46"/>
      <c r="AL369" s="46"/>
      <c r="AM369" s="46"/>
      <c r="AN369" s="46"/>
      <c r="AO369" s="46"/>
      <c r="AP369" s="46"/>
      <c r="AQ369" s="46"/>
      <c r="AR369" s="46"/>
      <c r="AS369" s="46"/>
      <c r="AT369" s="46"/>
      <c r="AU369" s="46"/>
      <c r="AV369" s="46"/>
      <c r="AW369" s="46"/>
      <c r="AX369" s="46"/>
      <c r="AY369" s="46"/>
      <c r="AZ369" s="46"/>
      <c r="BA369" s="46"/>
      <c r="BB369" s="46"/>
      <c r="BC369" s="46"/>
      <c r="BD369" s="46"/>
      <c r="BE369" s="46"/>
      <c r="BF369" s="46"/>
      <c r="BG369" s="46"/>
      <c r="BH369" s="46"/>
      <c r="BI369" s="46"/>
      <c r="BJ369" s="46"/>
      <c r="BK369" s="46"/>
      <c r="BL369" s="46"/>
      <c r="BM369" s="46"/>
      <c r="BN369" s="46"/>
      <c r="BO369" s="46"/>
      <c r="BP369" s="46"/>
      <c r="BQ369" s="46"/>
      <c r="BR369" s="46"/>
      <c r="BS369" s="46"/>
      <c r="BT369" s="46"/>
      <c r="BU369" s="46"/>
      <c r="BV369" s="46"/>
      <c r="BW369" s="46"/>
      <c r="BX369" s="46"/>
      <c r="BY369" s="46"/>
      <c r="BZ369" s="46"/>
      <c r="CA369" s="46"/>
      <c r="CB369" s="46"/>
      <c r="CC369" s="46"/>
      <c r="CD369" s="46"/>
      <c r="CE369" s="46"/>
      <c r="CF369" s="46"/>
      <c r="CG369" s="46"/>
      <c r="CH369" s="46"/>
      <c r="CI369" s="46"/>
      <c r="CJ369" s="46"/>
      <c r="CK369" s="46"/>
      <c r="CL369" s="46"/>
      <c r="CM369" s="46"/>
      <c r="CN369" s="46"/>
      <c r="CO369" s="46"/>
      <c r="CP369" s="46"/>
      <c r="CQ369" s="46"/>
      <c r="CR369" s="46"/>
      <c r="CS369" s="46"/>
      <c r="CT369" s="46"/>
      <c r="CU369" s="46"/>
      <c r="CV369" s="46"/>
      <c r="CW369" s="46"/>
      <c r="CX369" s="46"/>
      <c r="CY369" s="46"/>
      <c r="CZ369" s="46"/>
      <c r="DA369" s="46"/>
      <c r="DB369" s="46"/>
      <c r="DC369" s="46"/>
      <c r="DD369" s="46"/>
      <c r="DE369" s="46"/>
      <c r="DF369" s="46"/>
      <c r="DG369" s="46"/>
      <c r="DH369" s="46"/>
      <c r="DI369" s="46"/>
      <c r="DJ369" s="46"/>
      <c r="DK369" s="46"/>
      <c r="DL369" s="46"/>
      <c r="DM369" s="46"/>
      <c r="DN369" s="46"/>
      <c r="DO369" s="46"/>
      <c r="DP369" s="46"/>
      <c r="DQ369" s="46"/>
      <c r="DR369" s="46"/>
      <c r="DS369" s="46"/>
      <c r="DT369" s="46"/>
      <c r="DU369" s="46"/>
      <c r="DV369" s="46"/>
      <c r="DW369" s="46"/>
      <c r="DX369" s="46"/>
      <c r="DY369" s="46"/>
      <c r="DZ369" s="46"/>
      <c r="EA369" s="46"/>
      <c r="EB369" s="46"/>
      <c r="EC369" s="46"/>
      <c r="ED369" s="46"/>
      <c r="EE369" s="46"/>
      <c r="EF369" s="46"/>
      <c r="EG369" s="46"/>
      <c r="EH369" s="46"/>
      <c r="EI369" s="46"/>
      <c r="EJ369" s="46"/>
      <c r="EK369" s="46"/>
      <c r="EL369" s="46"/>
      <c r="EM369" s="46"/>
      <c r="EN369" s="46"/>
      <c r="EO369" s="46"/>
      <c r="EP369" s="46"/>
      <c r="EQ369" s="46"/>
      <c r="ER369" s="46"/>
      <c r="ES369" s="46"/>
      <c r="ET369" s="46"/>
      <c r="EU369" s="46"/>
      <c r="EV369" s="46"/>
      <c r="EW369" s="46"/>
      <c r="EX369" s="46"/>
      <c r="EY369" s="46"/>
      <c r="EZ369" s="46"/>
      <c r="FA369" s="46"/>
      <c r="FB369" s="46"/>
      <c r="FC369" s="46"/>
      <c r="FD369" s="46"/>
      <c r="FE369" s="46"/>
      <c r="FF369" s="46"/>
      <c r="FG369" s="46"/>
      <c r="FH369" s="46"/>
      <c r="FI369" s="46"/>
      <c r="FJ369" s="46"/>
      <c r="FK369" s="46"/>
      <c r="FL369" s="46"/>
      <c r="FM369" s="46"/>
      <c r="FN369" s="46"/>
      <c r="FO369" s="46"/>
      <c r="FP369" s="46"/>
      <c r="FQ369" s="46"/>
      <c r="FR369" s="46"/>
      <c r="FS369" s="46"/>
      <c r="FT369" s="46"/>
      <c r="FU369" s="46"/>
      <c r="FV369" s="46"/>
      <c r="FW369" s="46"/>
      <c r="FX369" s="46"/>
      <c r="FY369" s="46"/>
      <c r="FZ369" s="46"/>
      <c r="GA369" s="46"/>
      <c r="GB369" s="46"/>
      <c r="GC369" s="46"/>
      <c r="GD369" s="46"/>
      <c r="GE369" s="46"/>
      <c r="GF369" s="46"/>
      <c r="GG369" s="46"/>
      <c r="GH369" s="46"/>
      <c r="GI369" s="46"/>
      <c r="GJ369" s="46"/>
      <c r="GK369" s="46"/>
      <c r="GL369" s="46"/>
      <c r="GM369" s="46"/>
      <c r="GN369" s="46"/>
      <c r="GO369" s="46"/>
      <c r="GP369" s="46"/>
      <c r="GQ369" s="46"/>
      <c r="GR369" s="46"/>
      <c r="GS369" s="46"/>
      <c r="GT369" s="46"/>
      <c r="GU369" s="46"/>
      <c r="GV369" s="46"/>
      <c r="GW369" s="46"/>
      <c r="GX369" s="46"/>
      <c r="GY369" s="46"/>
      <c r="GZ369" s="46"/>
      <c r="HA369" s="46"/>
      <c r="HB369" s="46"/>
      <c r="HC369" s="46"/>
      <c r="HD369" s="46"/>
      <c r="HE369" s="46"/>
      <c r="HF369" s="46"/>
      <c r="HG369" s="46"/>
      <c r="HH369" s="46"/>
      <c r="HI369" s="46"/>
      <c r="HJ369" s="46"/>
      <c r="HK369" s="46"/>
      <c r="HL369" s="46"/>
      <c r="HM369" s="46"/>
      <c r="HN369" s="46"/>
      <c r="HO369" s="46"/>
      <c r="HP369" s="46"/>
      <c r="HQ369" s="46"/>
      <c r="HR369" s="46"/>
      <c r="HS369" s="46"/>
      <c r="HT369" s="46"/>
      <c r="HU369" s="46"/>
      <c r="HV369" s="46"/>
      <c r="HW369" s="46"/>
      <c r="HX369" s="46"/>
      <c r="HY369" s="46"/>
      <c r="HZ369" s="46"/>
      <c r="IA369" s="46"/>
      <c r="IB369" s="46"/>
      <c r="IC369" s="46"/>
      <c r="ID369" s="46"/>
      <c r="IE369" s="46"/>
      <c r="IF369" s="46"/>
      <c r="IG369" s="46"/>
      <c r="IH369" s="46"/>
      <c r="II369" s="46"/>
      <c r="IJ369" s="46"/>
      <c r="IK369" s="46"/>
      <c r="IL369" s="46"/>
      <c r="IM369" s="46"/>
      <c r="IN369" s="46"/>
      <c r="IO369" s="46"/>
      <c r="IP369" s="46"/>
      <c r="IQ369" s="46"/>
      <c r="IR369" s="46"/>
      <c r="IS369" s="46"/>
      <c r="IT369" s="46"/>
      <c r="IU369" s="46"/>
      <c r="IV369" s="46"/>
      <c r="IW369" s="46"/>
      <c r="IX369" s="46"/>
      <c r="IY369" s="46"/>
      <c r="IZ369" s="46"/>
      <c r="JA369" s="46"/>
      <c r="JB369" s="46"/>
      <c r="JC369" s="46"/>
      <c r="JD369" s="46"/>
      <c r="JE369" s="46"/>
      <c r="JF369" s="46"/>
      <c r="JG369" s="46"/>
      <c r="JH369" s="46"/>
      <c r="JI369" s="46"/>
      <c r="JJ369" s="46"/>
      <c r="JK369" s="46"/>
      <c r="JL369" s="46"/>
      <c r="JM369" s="46"/>
      <c r="JN369" s="46"/>
      <c r="JO369" s="46"/>
      <c r="JP369" s="46"/>
      <c r="JQ369" s="46"/>
      <c r="JR369" s="46"/>
      <c r="JS369" s="46"/>
      <c r="JT369" s="46"/>
      <c r="JU369" s="46"/>
      <c r="JV369" s="46"/>
      <c r="JW369" s="46"/>
      <c r="JX369" s="46"/>
      <c r="JY369" s="46"/>
      <c r="JZ369" s="46"/>
      <c r="KA369" s="46"/>
      <c r="KB369" s="46"/>
      <c r="KC369" s="46"/>
      <c r="KD369" s="46"/>
      <c r="KE369" s="46"/>
      <c r="KF369" s="46"/>
      <c r="KG369" s="46"/>
      <c r="KH369" s="46"/>
      <c r="KI369" s="46"/>
      <c r="KJ369" s="46"/>
      <c r="KK369" s="46"/>
      <c r="KL369" s="46"/>
      <c r="KM369" s="46"/>
      <c r="KN369" s="46"/>
      <c r="KO369" s="46"/>
      <c r="KP369" s="46"/>
      <c r="KQ369" s="46"/>
      <c r="KR369" s="46"/>
      <c r="KS369" s="46"/>
      <c r="KT369" s="46"/>
      <c r="KU369" s="46"/>
      <c r="KV369" s="46"/>
      <c r="KW369" s="46"/>
      <c r="KX369" s="46"/>
      <c r="KY369" s="46"/>
      <c r="KZ369" s="46"/>
      <c r="LA369" s="46"/>
      <c r="LB369" s="46"/>
      <c r="LC369" s="46"/>
      <c r="LD369" s="46"/>
      <c r="LE369" s="46"/>
      <c r="LF369" s="46"/>
      <c r="LG369" s="46"/>
      <c r="LH369" s="46"/>
      <c r="LI369" s="46"/>
      <c r="LJ369" s="46"/>
      <c r="LK369" s="46"/>
      <c r="LL369" s="46"/>
      <c r="LM369" s="46"/>
      <c r="LN369" s="46"/>
      <c r="LO369" s="46"/>
      <c r="LP369" s="46"/>
      <c r="LQ369" s="46"/>
      <c r="LR369" s="46"/>
      <c r="LS369" s="46"/>
      <c r="LT369" s="46"/>
      <c r="LU369" s="46"/>
      <c r="LV369" s="46"/>
      <c r="LW369" s="46"/>
      <c r="LX369" s="46"/>
      <c r="LY369" s="46"/>
      <c r="LZ369" s="46"/>
      <c r="MA369" s="46"/>
      <c r="MB369" s="46"/>
      <c r="MC369" s="46"/>
      <c r="MD369" s="46"/>
      <c r="ME369" s="46"/>
      <c r="MF369" s="46"/>
      <c r="MG369" s="46"/>
      <c r="MH369" s="46"/>
      <c r="MI369" s="46"/>
      <c r="MJ369" s="46"/>
      <c r="MK369" s="46"/>
      <c r="ML369" s="46"/>
      <c r="MM369" s="46"/>
      <c r="MN369" s="46"/>
      <c r="MO369" s="46"/>
      <c r="MP369" s="46"/>
      <c r="MQ369" s="46"/>
      <c r="MR369" s="46"/>
      <c r="MS369" s="46"/>
      <c r="MT369" s="46"/>
      <c r="MU369" s="46"/>
      <c r="MV369" s="46"/>
      <c r="MW369" s="46"/>
      <c r="MX369" s="46"/>
      <c r="MY369" s="46"/>
      <c r="MZ369" s="46"/>
      <c r="NA369" s="46"/>
      <c r="NB369" s="46"/>
      <c r="NC369" s="46"/>
      <c r="ND369" s="46"/>
      <c r="NE369" s="46"/>
      <c r="NF369" s="46"/>
      <c r="NG369" s="46"/>
      <c r="NH369" s="46"/>
      <c r="NI369" s="46"/>
      <c r="NJ369" s="46"/>
      <c r="NK369" s="46"/>
      <c r="NL369" s="46"/>
      <c r="NM369" s="46"/>
      <c r="NN369" s="46"/>
      <c r="NO369" s="46"/>
      <c r="NP369" s="46"/>
      <c r="NQ369" s="46"/>
      <c r="NR369" s="46"/>
      <c r="NS369" s="46"/>
      <c r="NT369" s="46"/>
      <c r="NU369" s="46"/>
      <c r="NV369" s="46"/>
      <c r="NW369" s="46"/>
      <c r="NX369" s="46"/>
      <c r="NY369" s="46"/>
      <c r="NZ369" s="46"/>
      <c r="OA369" s="46"/>
      <c r="OB369" s="46"/>
      <c r="OC369" s="46"/>
      <c r="OD369" s="46"/>
      <c r="OE369" s="46"/>
      <c r="OF369" s="46"/>
      <c r="OG369" s="46"/>
      <c r="OH369" s="46"/>
      <c r="OI369" s="46"/>
      <c r="OJ369" s="46"/>
      <c r="OK369" s="46"/>
      <c r="OL369" s="46"/>
      <c r="OM369" s="46"/>
      <c r="ON369" s="46"/>
      <c r="OO369" s="46"/>
      <c r="OP369" s="46"/>
      <c r="OQ369" s="46"/>
      <c r="OR369" s="46"/>
      <c r="OS369" s="46"/>
      <c r="OT369" s="46"/>
      <c r="OU369" s="46"/>
      <c r="OV369" s="46"/>
      <c r="OW369" s="46"/>
      <c r="OX369" s="46"/>
      <c r="OY369" s="46"/>
      <c r="OZ369" s="46"/>
      <c r="PA369" s="46"/>
      <c r="PB369" s="46"/>
      <c r="PC369" s="46"/>
      <c r="PD369" s="46"/>
      <c r="PE369" s="46"/>
      <c r="PF369" s="46"/>
      <c r="PG369" s="46"/>
      <c r="PH369" s="46"/>
      <c r="PI369" s="46"/>
      <c r="PJ369" s="46"/>
      <c r="PK369" s="46"/>
      <c r="PL369" s="46"/>
      <c r="PM369" s="46"/>
      <c r="PN369" s="46"/>
      <c r="PO369" s="46"/>
      <c r="PP369" s="46"/>
      <c r="PQ369" s="46"/>
      <c r="PR369" s="46"/>
      <c r="PS369" s="46"/>
      <c r="PT369" s="46"/>
    </row>
    <row r="370" spans="1:436" s="2" customFormat="1" ht="38.25" x14ac:dyDescent="0.2">
      <c r="A370" s="70" t="s">
        <v>112</v>
      </c>
      <c r="B370" s="49" t="s">
        <v>51</v>
      </c>
      <c r="C370" s="80">
        <v>28</v>
      </c>
      <c r="D370" s="80">
        <v>28</v>
      </c>
      <c r="E370" s="80">
        <v>27.2</v>
      </c>
      <c r="F370" s="80">
        <v>28</v>
      </c>
      <c r="G370" s="80">
        <v>28</v>
      </c>
      <c r="H370" s="80">
        <v>28</v>
      </c>
      <c r="I370" s="80">
        <v>28</v>
      </c>
      <c r="J370" s="80">
        <v>28</v>
      </c>
      <c r="K370" s="80">
        <f t="shared" si="456"/>
        <v>28.112000000000002</v>
      </c>
      <c r="L370" s="80">
        <f t="shared" si="457"/>
        <v>28.224</v>
      </c>
      <c r="M370" s="80">
        <f t="shared" si="458"/>
        <v>28.252559999999999</v>
      </c>
      <c r="N370" s="80">
        <f t="shared" si="459"/>
        <v>28.421568000000004</v>
      </c>
      <c r="O370" s="80">
        <f t="shared" si="460"/>
        <v>28.422075360000001</v>
      </c>
      <c r="P370" s="80">
        <f t="shared" si="461"/>
        <v>28.705783680000003</v>
      </c>
      <c r="Q370" s="46"/>
      <c r="R370" s="46"/>
      <c r="S370" s="46"/>
      <c r="T370" s="46"/>
      <c r="U370" s="46"/>
      <c r="V370" s="46"/>
      <c r="W370" s="46"/>
      <c r="X370" s="46"/>
      <c r="Y370" s="46"/>
      <c r="Z370" s="46"/>
      <c r="AA370" s="46"/>
      <c r="AB370" s="46"/>
      <c r="AC370" s="46"/>
      <c r="AD370" s="46"/>
      <c r="AE370" s="46"/>
      <c r="AF370" s="46"/>
      <c r="AG370" s="46"/>
      <c r="AH370" s="46"/>
      <c r="AI370" s="46"/>
      <c r="AJ370" s="46"/>
      <c r="AK370" s="46"/>
      <c r="AL370" s="46"/>
      <c r="AM370" s="46"/>
      <c r="AN370" s="46"/>
      <c r="AO370" s="46"/>
      <c r="AP370" s="46"/>
      <c r="AQ370" s="46"/>
      <c r="AR370" s="46"/>
      <c r="AS370" s="46"/>
      <c r="AT370" s="46"/>
      <c r="AU370" s="46"/>
      <c r="AV370" s="46"/>
      <c r="AW370" s="46"/>
      <c r="AX370" s="46"/>
      <c r="AY370" s="46"/>
      <c r="AZ370" s="46"/>
      <c r="BA370" s="46"/>
      <c r="BB370" s="46"/>
      <c r="BC370" s="46"/>
      <c r="BD370" s="46"/>
      <c r="BE370" s="46"/>
      <c r="BF370" s="46"/>
      <c r="BG370" s="46"/>
      <c r="BH370" s="46"/>
      <c r="BI370" s="46"/>
      <c r="BJ370" s="46"/>
      <c r="BK370" s="46"/>
      <c r="BL370" s="46"/>
      <c r="BM370" s="46"/>
      <c r="BN370" s="46"/>
      <c r="BO370" s="46"/>
      <c r="BP370" s="46"/>
      <c r="BQ370" s="46"/>
      <c r="BR370" s="46"/>
      <c r="BS370" s="46"/>
      <c r="BT370" s="46"/>
      <c r="BU370" s="46"/>
      <c r="BV370" s="46"/>
      <c r="BW370" s="46"/>
      <c r="BX370" s="46"/>
      <c r="BY370" s="46"/>
      <c r="BZ370" s="46"/>
      <c r="CA370" s="46"/>
      <c r="CB370" s="46"/>
      <c r="CC370" s="46"/>
      <c r="CD370" s="46"/>
      <c r="CE370" s="46"/>
      <c r="CF370" s="46"/>
      <c r="CG370" s="46"/>
      <c r="CH370" s="46"/>
      <c r="CI370" s="46"/>
      <c r="CJ370" s="46"/>
      <c r="CK370" s="46"/>
      <c r="CL370" s="46"/>
      <c r="CM370" s="46"/>
      <c r="CN370" s="46"/>
      <c r="CO370" s="46"/>
      <c r="CP370" s="46"/>
      <c r="CQ370" s="46"/>
      <c r="CR370" s="46"/>
      <c r="CS370" s="46"/>
      <c r="CT370" s="46"/>
      <c r="CU370" s="46"/>
      <c r="CV370" s="46"/>
      <c r="CW370" s="46"/>
      <c r="CX370" s="46"/>
      <c r="CY370" s="46"/>
      <c r="CZ370" s="46"/>
      <c r="DA370" s="46"/>
      <c r="DB370" s="46"/>
      <c r="DC370" s="46"/>
      <c r="DD370" s="46"/>
      <c r="DE370" s="46"/>
      <c r="DF370" s="46"/>
      <c r="DG370" s="46"/>
      <c r="DH370" s="46"/>
      <c r="DI370" s="46"/>
      <c r="DJ370" s="46"/>
      <c r="DK370" s="46"/>
      <c r="DL370" s="46"/>
      <c r="DM370" s="46"/>
      <c r="DN370" s="46"/>
      <c r="DO370" s="46"/>
      <c r="DP370" s="46"/>
      <c r="DQ370" s="46"/>
      <c r="DR370" s="46"/>
      <c r="DS370" s="46"/>
      <c r="DT370" s="46"/>
      <c r="DU370" s="46"/>
      <c r="DV370" s="46"/>
      <c r="DW370" s="46"/>
      <c r="DX370" s="46"/>
      <c r="DY370" s="46"/>
      <c r="DZ370" s="46"/>
      <c r="EA370" s="46"/>
      <c r="EB370" s="46"/>
      <c r="EC370" s="46"/>
      <c r="ED370" s="46"/>
      <c r="EE370" s="46"/>
      <c r="EF370" s="46"/>
      <c r="EG370" s="46"/>
      <c r="EH370" s="46"/>
      <c r="EI370" s="46"/>
      <c r="EJ370" s="46"/>
      <c r="EK370" s="46"/>
      <c r="EL370" s="46"/>
      <c r="EM370" s="46"/>
      <c r="EN370" s="46"/>
      <c r="EO370" s="46"/>
      <c r="EP370" s="46"/>
      <c r="EQ370" s="46"/>
      <c r="ER370" s="46"/>
      <c r="ES370" s="46"/>
      <c r="ET370" s="46"/>
      <c r="EU370" s="46"/>
      <c r="EV370" s="46"/>
      <c r="EW370" s="46"/>
      <c r="EX370" s="46"/>
      <c r="EY370" s="46"/>
      <c r="EZ370" s="46"/>
      <c r="FA370" s="46"/>
      <c r="FB370" s="46"/>
      <c r="FC370" s="46"/>
      <c r="FD370" s="46"/>
      <c r="FE370" s="46"/>
      <c r="FF370" s="46"/>
      <c r="FG370" s="46"/>
      <c r="FH370" s="46"/>
      <c r="FI370" s="46"/>
      <c r="FJ370" s="46"/>
      <c r="FK370" s="46"/>
      <c r="FL370" s="46"/>
      <c r="FM370" s="46"/>
      <c r="FN370" s="46"/>
      <c r="FO370" s="46"/>
      <c r="FP370" s="46"/>
      <c r="FQ370" s="46"/>
      <c r="FR370" s="46"/>
      <c r="FS370" s="46"/>
      <c r="FT370" s="46"/>
      <c r="FU370" s="46"/>
      <c r="FV370" s="46"/>
      <c r="FW370" s="46"/>
      <c r="FX370" s="46"/>
      <c r="FY370" s="46"/>
      <c r="FZ370" s="46"/>
      <c r="GA370" s="46"/>
      <c r="GB370" s="46"/>
      <c r="GC370" s="46"/>
      <c r="GD370" s="46"/>
      <c r="GE370" s="46"/>
      <c r="GF370" s="46"/>
      <c r="GG370" s="46"/>
      <c r="GH370" s="46"/>
      <c r="GI370" s="46"/>
      <c r="GJ370" s="46"/>
      <c r="GK370" s="46"/>
      <c r="GL370" s="46"/>
      <c r="GM370" s="46"/>
      <c r="GN370" s="46"/>
      <c r="GO370" s="46"/>
      <c r="GP370" s="46"/>
      <c r="GQ370" s="46"/>
      <c r="GR370" s="46"/>
      <c r="GS370" s="46"/>
      <c r="GT370" s="46"/>
      <c r="GU370" s="46"/>
      <c r="GV370" s="46"/>
      <c r="GW370" s="46"/>
      <c r="GX370" s="46"/>
      <c r="GY370" s="46"/>
      <c r="GZ370" s="46"/>
      <c r="HA370" s="46"/>
      <c r="HB370" s="46"/>
      <c r="HC370" s="46"/>
      <c r="HD370" s="46"/>
      <c r="HE370" s="46"/>
      <c r="HF370" s="46"/>
      <c r="HG370" s="46"/>
      <c r="HH370" s="46"/>
      <c r="HI370" s="46"/>
      <c r="HJ370" s="46"/>
      <c r="HK370" s="46"/>
      <c r="HL370" s="46"/>
      <c r="HM370" s="46"/>
      <c r="HN370" s="46"/>
      <c r="HO370" s="46"/>
      <c r="HP370" s="46"/>
      <c r="HQ370" s="46"/>
      <c r="HR370" s="46"/>
      <c r="HS370" s="46"/>
      <c r="HT370" s="46"/>
      <c r="HU370" s="46"/>
      <c r="HV370" s="46"/>
      <c r="HW370" s="46"/>
      <c r="HX370" s="46"/>
      <c r="HY370" s="46"/>
      <c r="HZ370" s="46"/>
      <c r="IA370" s="46"/>
      <c r="IB370" s="46"/>
      <c r="IC370" s="46"/>
      <c r="ID370" s="46"/>
      <c r="IE370" s="46"/>
      <c r="IF370" s="46"/>
      <c r="IG370" s="46"/>
      <c r="IH370" s="46"/>
      <c r="II370" s="46"/>
      <c r="IJ370" s="46"/>
      <c r="IK370" s="46"/>
      <c r="IL370" s="46"/>
      <c r="IM370" s="46"/>
      <c r="IN370" s="46"/>
      <c r="IO370" s="46"/>
      <c r="IP370" s="46"/>
      <c r="IQ370" s="46"/>
      <c r="IR370" s="46"/>
      <c r="IS370" s="46"/>
      <c r="IT370" s="46"/>
      <c r="IU370" s="46"/>
      <c r="IV370" s="46"/>
      <c r="IW370" s="46"/>
      <c r="IX370" s="46"/>
      <c r="IY370" s="46"/>
      <c r="IZ370" s="46"/>
      <c r="JA370" s="46"/>
      <c r="JB370" s="46"/>
      <c r="JC370" s="46"/>
      <c r="JD370" s="46"/>
      <c r="JE370" s="46"/>
      <c r="JF370" s="46"/>
      <c r="JG370" s="46"/>
      <c r="JH370" s="46"/>
      <c r="JI370" s="46"/>
      <c r="JJ370" s="46"/>
      <c r="JK370" s="46"/>
      <c r="JL370" s="46"/>
      <c r="JM370" s="46"/>
      <c r="JN370" s="46"/>
      <c r="JO370" s="46"/>
      <c r="JP370" s="46"/>
      <c r="JQ370" s="46"/>
      <c r="JR370" s="46"/>
      <c r="JS370" s="46"/>
      <c r="JT370" s="46"/>
      <c r="JU370" s="46"/>
      <c r="JV370" s="46"/>
      <c r="JW370" s="46"/>
      <c r="JX370" s="46"/>
      <c r="JY370" s="46"/>
      <c r="JZ370" s="46"/>
      <c r="KA370" s="46"/>
      <c r="KB370" s="46"/>
      <c r="KC370" s="46"/>
      <c r="KD370" s="46"/>
      <c r="KE370" s="46"/>
      <c r="KF370" s="46"/>
      <c r="KG370" s="46"/>
      <c r="KH370" s="46"/>
      <c r="KI370" s="46"/>
      <c r="KJ370" s="46"/>
      <c r="KK370" s="46"/>
      <c r="KL370" s="46"/>
      <c r="KM370" s="46"/>
      <c r="KN370" s="46"/>
      <c r="KO370" s="46"/>
      <c r="KP370" s="46"/>
      <c r="KQ370" s="46"/>
      <c r="KR370" s="46"/>
      <c r="KS370" s="46"/>
      <c r="KT370" s="46"/>
      <c r="KU370" s="46"/>
      <c r="KV370" s="46"/>
      <c r="KW370" s="46"/>
      <c r="KX370" s="46"/>
      <c r="KY370" s="46"/>
      <c r="KZ370" s="46"/>
      <c r="LA370" s="46"/>
      <c r="LB370" s="46"/>
      <c r="LC370" s="46"/>
      <c r="LD370" s="46"/>
      <c r="LE370" s="46"/>
      <c r="LF370" s="46"/>
      <c r="LG370" s="46"/>
      <c r="LH370" s="46"/>
      <c r="LI370" s="46"/>
      <c r="LJ370" s="46"/>
      <c r="LK370" s="46"/>
      <c r="LL370" s="46"/>
      <c r="LM370" s="46"/>
      <c r="LN370" s="46"/>
      <c r="LO370" s="46"/>
      <c r="LP370" s="46"/>
      <c r="LQ370" s="46"/>
      <c r="LR370" s="46"/>
      <c r="LS370" s="46"/>
      <c r="LT370" s="46"/>
      <c r="LU370" s="46"/>
      <c r="LV370" s="46"/>
      <c r="LW370" s="46"/>
      <c r="LX370" s="46"/>
      <c r="LY370" s="46"/>
      <c r="LZ370" s="46"/>
      <c r="MA370" s="46"/>
      <c r="MB370" s="46"/>
      <c r="MC370" s="46"/>
      <c r="MD370" s="46"/>
      <c r="ME370" s="46"/>
      <c r="MF370" s="46"/>
      <c r="MG370" s="46"/>
      <c r="MH370" s="46"/>
      <c r="MI370" s="46"/>
      <c r="MJ370" s="46"/>
      <c r="MK370" s="46"/>
      <c r="ML370" s="46"/>
      <c r="MM370" s="46"/>
      <c r="MN370" s="46"/>
      <c r="MO370" s="46"/>
      <c r="MP370" s="46"/>
      <c r="MQ370" s="46"/>
      <c r="MR370" s="46"/>
      <c r="MS370" s="46"/>
      <c r="MT370" s="46"/>
      <c r="MU370" s="46"/>
      <c r="MV370" s="46"/>
      <c r="MW370" s="46"/>
      <c r="MX370" s="46"/>
      <c r="MY370" s="46"/>
      <c r="MZ370" s="46"/>
      <c r="NA370" s="46"/>
      <c r="NB370" s="46"/>
      <c r="NC370" s="46"/>
      <c r="ND370" s="46"/>
      <c r="NE370" s="46"/>
      <c r="NF370" s="46"/>
      <c r="NG370" s="46"/>
      <c r="NH370" s="46"/>
      <c r="NI370" s="46"/>
      <c r="NJ370" s="46"/>
      <c r="NK370" s="46"/>
      <c r="NL370" s="46"/>
      <c r="NM370" s="46"/>
      <c r="NN370" s="46"/>
      <c r="NO370" s="46"/>
      <c r="NP370" s="46"/>
      <c r="NQ370" s="46"/>
      <c r="NR370" s="46"/>
      <c r="NS370" s="46"/>
      <c r="NT370" s="46"/>
      <c r="NU370" s="46"/>
      <c r="NV370" s="46"/>
      <c r="NW370" s="46"/>
      <c r="NX370" s="46"/>
      <c r="NY370" s="46"/>
      <c r="NZ370" s="46"/>
      <c r="OA370" s="46"/>
      <c r="OB370" s="46"/>
      <c r="OC370" s="46"/>
      <c r="OD370" s="46"/>
      <c r="OE370" s="46"/>
      <c r="OF370" s="46"/>
      <c r="OG370" s="46"/>
      <c r="OH370" s="46"/>
      <c r="OI370" s="46"/>
      <c r="OJ370" s="46"/>
      <c r="OK370" s="46"/>
      <c r="OL370" s="46"/>
      <c r="OM370" s="46"/>
      <c r="ON370" s="46"/>
      <c r="OO370" s="46"/>
      <c r="OP370" s="46"/>
      <c r="OQ370" s="46"/>
      <c r="OR370" s="46"/>
      <c r="OS370" s="46"/>
      <c r="OT370" s="46"/>
      <c r="OU370" s="46"/>
      <c r="OV370" s="46"/>
      <c r="OW370" s="46"/>
      <c r="OX370" s="46"/>
      <c r="OY370" s="46"/>
      <c r="OZ370" s="46"/>
      <c r="PA370" s="46"/>
      <c r="PB370" s="46"/>
      <c r="PC370" s="46"/>
      <c r="PD370" s="46"/>
      <c r="PE370" s="46"/>
      <c r="PF370" s="46"/>
      <c r="PG370" s="46"/>
      <c r="PH370" s="46"/>
      <c r="PI370" s="46"/>
      <c r="PJ370" s="46"/>
      <c r="PK370" s="46"/>
      <c r="PL370" s="46"/>
      <c r="PM370" s="46"/>
      <c r="PN370" s="46"/>
      <c r="PO370" s="46"/>
      <c r="PP370" s="46"/>
      <c r="PQ370" s="46"/>
      <c r="PR370" s="46"/>
      <c r="PS370" s="46"/>
      <c r="PT370" s="46"/>
    </row>
    <row r="371" spans="1:436" s="2" customFormat="1" ht="25.5" x14ac:dyDescent="0.2">
      <c r="A371" s="70" t="s">
        <v>114</v>
      </c>
      <c r="B371" s="49" t="s">
        <v>51</v>
      </c>
      <c r="C371" s="80">
        <v>827</v>
      </c>
      <c r="D371" s="80">
        <v>885</v>
      </c>
      <c r="E371" s="80">
        <v>837</v>
      </c>
      <c r="F371" s="80">
        <v>741</v>
      </c>
      <c r="G371" s="80">
        <v>716.1</v>
      </c>
      <c r="H371" s="80">
        <v>689.7</v>
      </c>
      <c r="I371" s="80">
        <v>689.7</v>
      </c>
      <c r="J371" s="80">
        <v>689.7</v>
      </c>
      <c r="K371" s="80">
        <f t="shared" si="456"/>
        <v>692.4588</v>
      </c>
      <c r="L371" s="80">
        <f t="shared" si="457"/>
        <v>695.21760000000006</v>
      </c>
      <c r="M371" s="80">
        <f t="shared" si="458"/>
        <v>695.92109399999993</v>
      </c>
      <c r="N371" s="80">
        <f t="shared" si="459"/>
        <v>700.08412320000014</v>
      </c>
      <c r="O371" s="80">
        <f t="shared" si="460"/>
        <v>700.09662056399998</v>
      </c>
      <c r="P371" s="80">
        <f t="shared" si="461"/>
        <v>707.08496443200011</v>
      </c>
      <c r="Q371" s="46"/>
      <c r="R371" s="46"/>
      <c r="S371" s="46"/>
      <c r="T371" s="46"/>
      <c r="U371" s="46"/>
      <c r="V371" s="46"/>
      <c r="W371" s="46"/>
      <c r="X371" s="46"/>
      <c r="Y371" s="46"/>
      <c r="Z371" s="46"/>
      <c r="AA371" s="46"/>
      <c r="AB371" s="46"/>
      <c r="AC371" s="46"/>
      <c r="AD371" s="46"/>
      <c r="AE371" s="46"/>
      <c r="AF371" s="46"/>
      <c r="AG371" s="46"/>
      <c r="AH371" s="46"/>
      <c r="AI371" s="46"/>
      <c r="AJ371" s="46"/>
      <c r="AK371" s="46"/>
      <c r="AL371" s="46"/>
      <c r="AM371" s="46"/>
      <c r="AN371" s="46"/>
      <c r="AO371" s="46"/>
      <c r="AP371" s="46"/>
      <c r="AQ371" s="46"/>
      <c r="AR371" s="46"/>
      <c r="AS371" s="46"/>
      <c r="AT371" s="46"/>
      <c r="AU371" s="46"/>
      <c r="AV371" s="46"/>
      <c r="AW371" s="46"/>
      <c r="AX371" s="46"/>
      <c r="AY371" s="46"/>
      <c r="AZ371" s="46"/>
      <c r="BA371" s="46"/>
      <c r="BB371" s="46"/>
      <c r="BC371" s="46"/>
      <c r="BD371" s="46"/>
      <c r="BE371" s="46"/>
      <c r="BF371" s="46"/>
      <c r="BG371" s="46"/>
      <c r="BH371" s="46"/>
      <c r="BI371" s="46"/>
      <c r="BJ371" s="46"/>
      <c r="BK371" s="46"/>
      <c r="BL371" s="46"/>
      <c r="BM371" s="46"/>
      <c r="BN371" s="46"/>
      <c r="BO371" s="46"/>
      <c r="BP371" s="46"/>
      <c r="BQ371" s="46"/>
      <c r="BR371" s="46"/>
      <c r="BS371" s="46"/>
      <c r="BT371" s="46"/>
      <c r="BU371" s="46"/>
      <c r="BV371" s="46"/>
      <c r="BW371" s="46"/>
      <c r="BX371" s="46"/>
      <c r="BY371" s="46"/>
      <c r="BZ371" s="46"/>
      <c r="CA371" s="46"/>
      <c r="CB371" s="46"/>
      <c r="CC371" s="46"/>
      <c r="CD371" s="46"/>
      <c r="CE371" s="46"/>
      <c r="CF371" s="46"/>
      <c r="CG371" s="46"/>
      <c r="CH371" s="46"/>
      <c r="CI371" s="46"/>
      <c r="CJ371" s="46"/>
      <c r="CK371" s="46"/>
      <c r="CL371" s="46"/>
      <c r="CM371" s="46"/>
      <c r="CN371" s="46"/>
      <c r="CO371" s="46"/>
      <c r="CP371" s="46"/>
      <c r="CQ371" s="46"/>
      <c r="CR371" s="46"/>
      <c r="CS371" s="46"/>
      <c r="CT371" s="46"/>
      <c r="CU371" s="46"/>
      <c r="CV371" s="46"/>
      <c r="CW371" s="46"/>
      <c r="CX371" s="46"/>
      <c r="CY371" s="46"/>
      <c r="CZ371" s="46"/>
      <c r="DA371" s="46"/>
      <c r="DB371" s="46"/>
      <c r="DC371" s="46"/>
      <c r="DD371" s="46"/>
      <c r="DE371" s="46"/>
      <c r="DF371" s="46"/>
      <c r="DG371" s="46"/>
      <c r="DH371" s="46"/>
      <c r="DI371" s="46"/>
      <c r="DJ371" s="46"/>
      <c r="DK371" s="46"/>
      <c r="DL371" s="46"/>
      <c r="DM371" s="46"/>
      <c r="DN371" s="46"/>
      <c r="DO371" s="46"/>
      <c r="DP371" s="46"/>
      <c r="DQ371" s="46"/>
      <c r="DR371" s="46"/>
      <c r="DS371" s="46"/>
      <c r="DT371" s="46"/>
      <c r="DU371" s="46"/>
      <c r="DV371" s="46"/>
      <c r="DW371" s="46"/>
      <c r="DX371" s="46"/>
      <c r="DY371" s="46"/>
      <c r="DZ371" s="46"/>
      <c r="EA371" s="46"/>
      <c r="EB371" s="46"/>
      <c r="EC371" s="46"/>
      <c r="ED371" s="46"/>
      <c r="EE371" s="46"/>
      <c r="EF371" s="46"/>
      <c r="EG371" s="46"/>
      <c r="EH371" s="46"/>
      <c r="EI371" s="46"/>
      <c r="EJ371" s="46"/>
      <c r="EK371" s="46"/>
      <c r="EL371" s="46"/>
      <c r="EM371" s="46"/>
      <c r="EN371" s="46"/>
      <c r="EO371" s="46"/>
      <c r="EP371" s="46"/>
      <c r="EQ371" s="46"/>
      <c r="ER371" s="46"/>
      <c r="ES371" s="46"/>
      <c r="ET371" s="46"/>
      <c r="EU371" s="46"/>
      <c r="EV371" s="46"/>
      <c r="EW371" s="46"/>
      <c r="EX371" s="46"/>
      <c r="EY371" s="46"/>
      <c r="EZ371" s="46"/>
      <c r="FA371" s="46"/>
      <c r="FB371" s="46"/>
      <c r="FC371" s="46"/>
      <c r="FD371" s="46"/>
      <c r="FE371" s="46"/>
      <c r="FF371" s="46"/>
      <c r="FG371" s="46"/>
      <c r="FH371" s="46"/>
      <c r="FI371" s="46"/>
      <c r="FJ371" s="46"/>
      <c r="FK371" s="46"/>
      <c r="FL371" s="46"/>
      <c r="FM371" s="46"/>
      <c r="FN371" s="46"/>
      <c r="FO371" s="46"/>
      <c r="FP371" s="46"/>
      <c r="FQ371" s="46"/>
      <c r="FR371" s="46"/>
      <c r="FS371" s="46"/>
      <c r="FT371" s="46"/>
      <c r="FU371" s="46"/>
      <c r="FV371" s="46"/>
      <c r="FW371" s="46"/>
      <c r="FX371" s="46"/>
      <c r="FY371" s="46"/>
      <c r="FZ371" s="46"/>
      <c r="GA371" s="46"/>
      <c r="GB371" s="46"/>
      <c r="GC371" s="46"/>
      <c r="GD371" s="46"/>
      <c r="GE371" s="46"/>
      <c r="GF371" s="46"/>
      <c r="GG371" s="46"/>
      <c r="GH371" s="46"/>
      <c r="GI371" s="46"/>
      <c r="GJ371" s="46"/>
      <c r="GK371" s="46"/>
      <c r="GL371" s="46"/>
      <c r="GM371" s="46"/>
      <c r="GN371" s="46"/>
      <c r="GO371" s="46"/>
      <c r="GP371" s="46"/>
      <c r="GQ371" s="46"/>
      <c r="GR371" s="46"/>
      <c r="GS371" s="46"/>
      <c r="GT371" s="46"/>
      <c r="GU371" s="46"/>
      <c r="GV371" s="46"/>
      <c r="GW371" s="46"/>
      <c r="GX371" s="46"/>
      <c r="GY371" s="46"/>
      <c r="GZ371" s="46"/>
      <c r="HA371" s="46"/>
      <c r="HB371" s="46"/>
      <c r="HC371" s="46"/>
      <c r="HD371" s="46"/>
      <c r="HE371" s="46"/>
      <c r="HF371" s="46"/>
      <c r="HG371" s="46"/>
      <c r="HH371" s="46"/>
      <c r="HI371" s="46"/>
      <c r="HJ371" s="46"/>
      <c r="HK371" s="46"/>
      <c r="HL371" s="46"/>
      <c r="HM371" s="46"/>
      <c r="HN371" s="46"/>
      <c r="HO371" s="46"/>
      <c r="HP371" s="46"/>
      <c r="HQ371" s="46"/>
      <c r="HR371" s="46"/>
      <c r="HS371" s="46"/>
      <c r="HT371" s="46"/>
      <c r="HU371" s="46"/>
      <c r="HV371" s="46"/>
      <c r="HW371" s="46"/>
      <c r="HX371" s="46"/>
      <c r="HY371" s="46"/>
      <c r="HZ371" s="46"/>
      <c r="IA371" s="46"/>
      <c r="IB371" s="46"/>
      <c r="IC371" s="46"/>
      <c r="ID371" s="46"/>
      <c r="IE371" s="46"/>
      <c r="IF371" s="46"/>
      <c r="IG371" s="46"/>
      <c r="IH371" s="46"/>
      <c r="II371" s="46"/>
      <c r="IJ371" s="46"/>
      <c r="IK371" s="46"/>
      <c r="IL371" s="46"/>
      <c r="IM371" s="46"/>
      <c r="IN371" s="46"/>
      <c r="IO371" s="46"/>
      <c r="IP371" s="46"/>
      <c r="IQ371" s="46"/>
      <c r="IR371" s="46"/>
      <c r="IS371" s="46"/>
      <c r="IT371" s="46"/>
      <c r="IU371" s="46"/>
      <c r="IV371" s="46"/>
      <c r="IW371" s="46"/>
      <c r="IX371" s="46"/>
      <c r="IY371" s="46"/>
      <c r="IZ371" s="46"/>
      <c r="JA371" s="46"/>
      <c r="JB371" s="46"/>
      <c r="JC371" s="46"/>
      <c r="JD371" s="46"/>
      <c r="JE371" s="46"/>
      <c r="JF371" s="46"/>
      <c r="JG371" s="46"/>
      <c r="JH371" s="46"/>
      <c r="JI371" s="46"/>
      <c r="JJ371" s="46"/>
      <c r="JK371" s="46"/>
      <c r="JL371" s="46"/>
      <c r="JM371" s="46"/>
      <c r="JN371" s="46"/>
      <c r="JO371" s="46"/>
      <c r="JP371" s="46"/>
      <c r="JQ371" s="46"/>
      <c r="JR371" s="46"/>
      <c r="JS371" s="46"/>
      <c r="JT371" s="46"/>
      <c r="JU371" s="46"/>
      <c r="JV371" s="46"/>
      <c r="JW371" s="46"/>
      <c r="JX371" s="46"/>
      <c r="JY371" s="46"/>
      <c r="JZ371" s="46"/>
      <c r="KA371" s="46"/>
      <c r="KB371" s="46"/>
      <c r="KC371" s="46"/>
      <c r="KD371" s="46"/>
      <c r="KE371" s="46"/>
      <c r="KF371" s="46"/>
      <c r="KG371" s="46"/>
      <c r="KH371" s="46"/>
      <c r="KI371" s="46"/>
      <c r="KJ371" s="46"/>
      <c r="KK371" s="46"/>
      <c r="KL371" s="46"/>
      <c r="KM371" s="46"/>
      <c r="KN371" s="46"/>
      <c r="KO371" s="46"/>
      <c r="KP371" s="46"/>
      <c r="KQ371" s="46"/>
      <c r="KR371" s="46"/>
      <c r="KS371" s="46"/>
      <c r="KT371" s="46"/>
      <c r="KU371" s="46"/>
      <c r="KV371" s="46"/>
      <c r="KW371" s="46"/>
      <c r="KX371" s="46"/>
      <c r="KY371" s="46"/>
      <c r="KZ371" s="46"/>
      <c r="LA371" s="46"/>
      <c r="LB371" s="46"/>
      <c r="LC371" s="46"/>
      <c r="LD371" s="46"/>
      <c r="LE371" s="46"/>
      <c r="LF371" s="46"/>
      <c r="LG371" s="46"/>
      <c r="LH371" s="46"/>
      <c r="LI371" s="46"/>
      <c r="LJ371" s="46"/>
      <c r="LK371" s="46"/>
      <c r="LL371" s="46"/>
      <c r="LM371" s="46"/>
      <c r="LN371" s="46"/>
      <c r="LO371" s="46"/>
      <c r="LP371" s="46"/>
      <c r="LQ371" s="46"/>
      <c r="LR371" s="46"/>
      <c r="LS371" s="46"/>
      <c r="LT371" s="46"/>
      <c r="LU371" s="46"/>
      <c r="LV371" s="46"/>
      <c r="LW371" s="46"/>
      <c r="LX371" s="46"/>
      <c r="LY371" s="46"/>
      <c r="LZ371" s="46"/>
      <c r="MA371" s="46"/>
      <c r="MB371" s="46"/>
      <c r="MC371" s="46"/>
      <c r="MD371" s="46"/>
      <c r="ME371" s="46"/>
      <c r="MF371" s="46"/>
      <c r="MG371" s="46"/>
      <c r="MH371" s="46"/>
      <c r="MI371" s="46"/>
      <c r="MJ371" s="46"/>
      <c r="MK371" s="46"/>
      <c r="ML371" s="46"/>
      <c r="MM371" s="46"/>
      <c r="MN371" s="46"/>
      <c r="MO371" s="46"/>
      <c r="MP371" s="46"/>
      <c r="MQ371" s="46"/>
      <c r="MR371" s="46"/>
      <c r="MS371" s="46"/>
      <c r="MT371" s="46"/>
      <c r="MU371" s="46"/>
      <c r="MV371" s="46"/>
      <c r="MW371" s="46"/>
      <c r="MX371" s="46"/>
      <c r="MY371" s="46"/>
      <c r="MZ371" s="46"/>
      <c r="NA371" s="46"/>
      <c r="NB371" s="46"/>
      <c r="NC371" s="46"/>
      <c r="ND371" s="46"/>
      <c r="NE371" s="46"/>
      <c r="NF371" s="46"/>
      <c r="NG371" s="46"/>
      <c r="NH371" s="46"/>
      <c r="NI371" s="46"/>
      <c r="NJ371" s="46"/>
      <c r="NK371" s="46"/>
      <c r="NL371" s="46"/>
      <c r="NM371" s="46"/>
      <c r="NN371" s="46"/>
      <c r="NO371" s="46"/>
      <c r="NP371" s="46"/>
      <c r="NQ371" s="46"/>
      <c r="NR371" s="46"/>
      <c r="NS371" s="46"/>
      <c r="NT371" s="46"/>
      <c r="NU371" s="46"/>
      <c r="NV371" s="46"/>
      <c r="NW371" s="46"/>
      <c r="NX371" s="46"/>
      <c r="NY371" s="46"/>
      <c r="NZ371" s="46"/>
      <c r="OA371" s="46"/>
      <c r="OB371" s="46"/>
      <c r="OC371" s="46"/>
      <c r="OD371" s="46"/>
      <c r="OE371" s="46"/>
      <c r="OF371" s="46"/>
      <c r="OG371" s="46"/>
      <c r="OH371" s="46"/>
      <c r="OI371" s="46"/>
      <c r="OJ371" s="46"/>
      <c r="OK371" s="46"/>
      <c r="OL371" s="46"/>
      <c r="OM371" s="46"/>
      <c r="ON371" s="46"/>
      <c r="OO371" s="46"/>
      <c r="OP371" s="46"/>
      <c r="OQ371" s="46"/>
      <c r="OR371" s="46"/>
      <c r="OS371" s="46"/>
      <c r="OT371" s="46"/>
      <c r="OU371" s="46"/>
      <c r="OV371" s="46"/>
      <c r="OW371" s="46"/>
      <c r="OX371" s="46"/>
      <c r="OY371" s="46"/>
      <c r="OZ371" s="46"/>
      <c r="PA371" s="46"/>
      <c r="PB371" s="46"/>
      <c r="PC371" s="46"/>
      <c r="PD371" s="46"/>
      <c r="PE371" s="46"/>
      <c r="PF371" s="46"/>
      <c r="PG371" s="46"/>
      <c r="PH371" s="46"/>
      <c r="PI371" s="46"/>
      <c r="PJ371" s="46"/>
      <c r="PK371" s="46"/>
      <c r="PL371" s="46"/>
      <c r="PM371" s="46"/>
      <c r="PN371" s="46"/>
      <c r="PO371" s="46"/>
      <c r="PP371" s="46"/>
      <c r="PQ371" s="46"/>
      <c r="PR371" s="46"/>
      <c r="PS371" s="46"/>
      <c r="PT371" s="46"/>
    </row>
    <row r="372" spans="1:436" s="2" customFormat="1" ht="25.5" x14ac:dyDescent="0.2">
      <c r="A372" s="70" t="s">
        <v>115</v>
      </c>
      <c r="B372" s="49" t="s">
        <v>51</v>
      </c>
      <c r="C372" s="80">
        <v>211</v>
      </c>
      <c r="D372" s="80">
        <v>273</v>
      </c>
      <c r="E372" s="80">
        <v>266</v>
      </c>
      <c r="F372" s="80">
        <v>233</v>
      </c>
      <c r="G372" s="80">
        <v>218.2</v>
      </c>
      <c r="H372" s="80">
        <v>200.1</v>
      </c>
      <c r="I372" s="80">
        <v>200.1</v>
      </c>
      <c r="J372" s="80">
        <v>200.1</v>
      </c>
      <c r="K372" s="80">
        <f t="shared" si="456"/>
        <v>200.90039999999999</v>
      </c>
      <c r="L372" s="80">
        <f t="shared" si="457"/>
        <v>201.70079999999999</v>
      </c>
      <c r="M372" s="80">
        <f t="shared" si="458"/>
        <v>201.90490199999996</v>
      </c>
      <c r="N372" s="80">
        <f t="shared" si="459"/>
        <v>203.1127056</v>
      </c>
      <c r="O372" s="80">
        <f t="shared" si="460"/>
        <v>203.11633141199997</v>
      </c>
      <c r="P372" s="80">
        <f t="shared" si="461"/>
        <v>205.143832656</v>
      </c>
      <c r="Q372" s="46"/>
      <c r="R372" s="46"/>
      <c r="S372" s="46"/>
      <c r="T372" s="46"/>
      <c r="U372" s="46"/>
      <c r="V372" s="46"/>
      <c r="W372" s="46"/>
      <c r="X372" s="46"/>
      <c r="Y372" s="46"/>
      <c r="Z372" s="46"/>
      <c r="AA372" s="46"/>
      <c r="AB372" s="46"/>
      <c r="AC372" s="46"/>
      <c r="AD372" s="46"/>
      <c r="AE372" s="46"/>
      <c r="AF372" s="46"/>
      <c r="AG372" s="46"/>
      <c r="AH372" s="46"/>
      <c r="AI372" s="46"/>
      <c r="AJ372" s="46"/>
      <c r="AK372" s="46"/>
      <c r="AL372" s="46"/>
      <c r="AM372" s="46"/>
      <c r="AN372" s="46"/>
      <c r="AO372" s="46"/>
      <c r="AP372" s="46"/>
      <c r="AQ372" s="46"/>
      <c r="AR372" s="46"/>
      <c r="AS372" s="46"/>
      <c r="AT372" s="46"/>
      <c r="AU372" s="46"/>
      <c r="AV372" s="46"/>
      <c r="AW372" s="46"/>
      <c r="AX372" s="46"/>
      <c r="AY372" s="46"/>
      <c r="AZ372" s="46"/>
      <c r="BA372" s="46"/>
      <c r="BB372" s="46"/>
      <c r="BC372" s="46"/>
      <c r="BD372" s="46"/>
      <c r="BE372" s="46"/>
      <c r="BF372" s="46"/>
      <c r="BG372" s="46"/>
      <c r="BH372" s="46"/>
      <c r="BI372" s="46"/>
      <c r="BJ372" s="46"/>
      <c r="BK372" s="46"/>
      <c r="BL372" s="46"/>
      <c r="BM372" s="46"/>
      <c r="BN372" s="46"/>
      <c r="BO372" s="46"/>
      <c r="BP372" s="46"/>
      <c r="BQ372" s="46"/>
      <c r="BR372" s="46"/>
      <c r="BS372" s="46"/>
      <c r="BT372" s="46"/>
      <c r="BU372" s="46"/>
      <c r="BV372" s="46"/>
      <c r="BW372" s="46"/>
      <c r="BX372" s="46"/>
      <c r="BY372" s="46"/>
      <c r="BZ372" s="46"/>
      <c r="CA372" s="46"/>
      <c r="CB372" s="46"/>
      <c r="CC372" s="46"/>
      <c r="CD372" s="46"/>
      <c r="CE372" s="46"/>
      <c r="CF372" s="46"/>
      <c r="CG372" s="46"/>
      <c r="CH372" s="46"/>
      <c r="CI372" s="46"/>
      <c r="CJ372" s="46"/>
      <c r="CK372" s="46"/>
      <c r="CL372" s="46"/>
      <c r="CM372" s="46"/>
      <c r="CN372" s="46"/>
      <c r="CO372" s="46"/>
      <c r="CP372" s="46"/>
      <c r="CQ372" s="46"/>
      <c r="CR372" s="46"/>
      <c r="CS372" s="46"/>
      <c r="CT372" s="46"/>
      <c r="CU372" s="46"/>
      <c r="CV372" s="46"/>
      <c r="CW372" s="46"/>
      <c r="CX372" s="46"/>
      <c r="CY372" s="46"/>
      <c r="CZ372" s="46"/>
      <c r="DA372" s="46"/>
      <c r="DB372" s="46"/>
      <c r="DC372" s="46"/>
      <c r="DD372" s="46"/>
      <c r="DE372" s="46"/>
      <c r="DF372" s="46"/>
      <c r="DG372" s="46"/>
      <c r="DH372" s="46"/>
      <c r="DI372" s="46"/>
      <c r="DJ372" s="46"/>
      <c r="DK372" s="46"/>
      <c r="DL372" s="46"/>
      <c r="DM372" s="46"/>
      <c r="DN372" s="46"/>
      <c r="DO372" s="46"/>
      <c r="DP372" s="46"/>
      <c r="DQ372" s="46"/>
      <c r="DR372" s="46"/>
      <c r="DS372" s="46"/>
      <c r="DT372" s="46"/>
      <c r="DU372" s="46"/>
      <c r="DV372" s="46"/>
      <c r="DW372" s="46"/>
      <c r="DX372" s="46"/>
      <c r="DY372" s="46"/>
      <c r="DZ372" s="46"/>
      <c r="EA372" s="46"/>
      <c r="EB372" s="46"/>
      <c r="EC372" s="46"/>
      <c r="ED372" s="46"/>
      <c r="EE372" s="46"/>
      <c r="EF372" s="46"/>
      <c r="EG372" s="46"/>
      <c r="EH372" s="46"/>
      <c r="EI372" s="46"/>
      <c r="EJ372" s="46"/>
      <c r="EK372" s="46"/>
      <c r="EL372" s="46"/>
      <c r="EM372" s="46"/>
      <c r="EN372" s="46"/>
      <c r="EO372" s="46"/>
      <c r="EP372" s="46"/>
      <c r="EQ372" s="46"/>
      <c r="ER372" s="46"/>
      <c r="ES372" s="46"/>
      <c r="ET372" s="46"/>
      <c r="EU372" s="46"/>
      <c r="EV372" s="46"/>
      <c r="EW372" s="46"/>
      <c r="EX372" s="46"/>
      <c r="EY372" s="46"/>
      <c r="EZ372" s="46"/>
      <c r="FA372" s="46"/>
      <c r="FB372" s="46"/>
      <c r="FC372" s="46"/>
      <c r="FD372" s="46"/>
      <c r="FE372" s="46"/>
      <c r="FF372" s="46"/>
      <c r="FG372" s="46"/>
      <c r="FH372" s="46"/>
      <c r="FI372" s="46"/>
      <c r="FJ372" s="46"/>
      <c r="FK372" s="46"/>
      <c r="FL372" s="46"/>
      <c r="FM372" s="46"/>
      <c r="FN372" s="46"/>
      <c r="FO372" s="46"/>
      <c r="FP372" s="46"/>
      <c r="FQ372" s="46"/>
      <c r="FR372" s="46"/>
      <c r="FS372" s="46"/>
      <c r="FT372" s="46"/>
      <c r="FU372" s="46"/>
      <c r="FV372" s="46"/>
      <c r="FW372" s="46"/>
      <c r="FX372" s="46"/>
      <c r="FY372" s="46"/>
      <c r="FZ372" s="46"/>
      <c r="GA372" s="46"/>
      <c r="GB372" s="46"/>
      <c r="GC372" s="46"/>
      <c r="GD372" s="46"/>
      <c r="GE372" s="46"/>
      <c r="GF372" s="46"/>
      <c r="GG372" s="46"/>
      <c r="GH372" s="46"/>
      <c r="GI372" s="46"/>
      <c r="GJ372" s="46"/>
      <c r="GK372" s="46"/>
      <c r="GL372" s="46"/>
      <c r="GM372" s="46"/>
      <c r="GN372" s="46"/>
      <c r="GO372" s="46"/>
      <c r="GP372" s="46"/>
      <c r="GQ372" s="46"/>
      <c r="GR372" s="46"/>
      <c r="GS372" s="46"/>
      <c r="GT372" s="46"/>
      <c r="GU372" s="46"/>
      <c r="GV372" s="46"/>
      <c r="GW372" s="46"/>
      <c r="GX372" s="46"/>
      <c r="GY372" s="46"/>
      <c r="GZ372" s="46"/>
      <c r="HA372" s="46"/>
      <c r="HB372" s="46"/>
      <c r="HC372" s="46"/>
      <c r="HD372" s="46"/>
      <c r="HE372" s="46"/>
      <c r="HF372" s="46"/>
      <c r="HG372" s="46"/>
      <c r="HH372" s="46"/>
      <c r="HI372" s="46"/>
      <c r="HJ372" s="46"/>
      <c r="HK372" s="46"/>
      <c r="HL372" s="46"/>
      <c r="HM372" s="46"/>
      <c r="HN372" s="46"/>
      <c r="HO372" s="46"/>
      <c r="HP372" s="46"/>
      <c r="HQ372" s="46"/>
      <c r="HR372" s="46"/>
      <c r="HS372" s="46"/>
      <c r="HT372" s="46"/>
      <c r="HU372" s="46"/>
      <c r="HV372" s="46"/>
      <c r="HW372" s="46"/>
      <c r="HX372" s="46"/>
      <c r="HY372" s="46"/>
      <c r="HZ372" s="46"/>
      <c r="IA372" s="46"/>
      <c r="IB372" s="46"/>
      <c r="IC372" s="46"/>
      <c r="ID372" s="46"/>
      <c r="IE372" s="46"/>
      <c r="IF372" s="46"/>
      <c r="IG372" s="46"/>
      <c r="IH372" s="46"/>
      <c r="II372" s="46"/>
      <c r="IJ372" s="46"/>
      <c r="IK372" s="46"/>
      <c r="IL372" s="46"/>
      <c r="IM372" s="46"/>
      <c r="IN372" s="46"/>
      <c r="IO372" s="46"/>
      <c r="IP372" s="46"/>
      <c r="IQ372" s="46"/>
      <c r="IR372" s="46"/>
      <c r="IS372" s="46"/>
      <c r="IT372" s="46"/>
      <c r="IU372" s="46"/>
      <c r="IV372" s="46"/>
      <c r="IW372" s="46"/>
      <c r="IX372" s="46"/>
      <c r="IY372" s="46"/>
      <c r="IZ372" s="46"/>
      <c r="JA372" s="46"/>
      <c r="JB372" s="46"/>
      <c r="JC372" s="46"/>
      <c r="JD372" s="46"/>
      <c r="JE372" s="46"/>
      <c r="JF372" s="46"/>
      <c r="JG372" s="46"/>
      <c r="JH372" s="46"/>
      <c r="JI372" s="46"/>
      <c r="JJ372" s="46"/>
      <c r="JK372" s="46"/>
      <c r="JL372" s="46"/>
      <c r="JM372" s="46"/>
      <c r="JN372" s="46"/>
      <c r="JO372" s="46"/>
      <c r="JP372" s="46"/>
      <c r="JQ372" s="46"/>
      <c r="JR372" s="46"/>
      <c r="JS372" s="46"/>
      <c r="JT372" s="46"/>
      <c r="JU372" s="46"/>
      <c r="JV372" s="46"/>
      <c r="JW372" s="46"/>
      <c r="JX372" s="46"/>
      <c r="JY372" s="46"/>
      <c r="JZ372" s="46"/>
      <c r="KA372" s="46"/>
      <c r="KB372" s="46"/>
      <c r="KC372" s="46"/>
      <c r="KD372" s="46"/>
      <c r="KE372" s="46"/>
      <c r="KF372" s="46"/>
      <c r="KG372" s="46"/>
      <c r="KH372" s="46"/>
      <c r="KI372" s="46"/>
      <c r="KJ372" s="46"/>
      <c r="KK372" s="46"/>
      <c r="KL372" s="46"/>
      <c r="KM372" s="46"/>
      <c r="KN372" s="46"/>
      <c r="KO372" s="46"/>
      <c r="KP372" s="46"/>
      <c r="KQ372" s="46"/>
      <c r="KR372" s="46"/>
      <c r="KS372" s="46"/>
      <c r="KT372" s="46"/>
      <c r="KU372" s="46"/>
      <c r="KV372" s="46"/>
      <c r="KW372" s="46"/>
      <c r="KX372" s="46"/>
      <c r="KY372" s="46"/>
      <c r="KZ372" s="46"/>
      <c r="LA372" s="46"/>
      <c r="LB372" s="46"/>
      <c r="LC372" s="46"/>
      <c r="LD372" s="46"/>
      <c r="LE372" s="46"/>
      <c r="LF372" s="46"/>
      <c r="LG372" s="46"/>
      <c r="LH372" s="46"/>
      <c r="LI372" s="46"/>
      <c r="LJ372" s="46"/>
      <c r="LK372" s="46"/>
      <c r="LL372" s="46"/>
      <c r="LM372" s="46"/>
      <c r="LN372" s="46"/>
      <c r="LO372" s="46"/>
      <c r="LP372" s="46"/>
      <c r="LQ372" s="46"/>
      <c r="LR372" s="46"/>
      <c r="LS372" s="46"/>
      <c r="LT372" s="46"/>
      <c r="LU372" s="46"/>
      <c r="LV372" s="46"/>
      <c r="LW372" s="46"/>
      <c r="LX372" s="46"/>
      <c r="LY372" s="46"/>
      <c r="LZ372" s="46"/>
      <c r="MA372" s="46"/>
      <c r="MB372" s="46"/>
      <c r="MC372" s="46"/>
      <c r="MD372" s="46"/>
      <c r="ME372" s="46"/>
      <c r="MF372" s="46"/>
      <c r="MG372" s="46"/>
      <c r="MH372" s="46"/>
      <c r="MI372" s="46"/>
      <c r="MJ372" s="46"/>
      <c r="MK372" s="46"/>
      <c r="ML372" s="46"/>
      <c r="MM372" s="46"/>
      <c r="MN372" s="46"/>
      <c r="MO372" s="46"/>
      <c r="MP372" s="46"/>
      <c r="MQ372" s="46"/>
      <c r="MR372" s="46"/>
      <c r="MS372" s="46"/>
      <c r="MT372" s="46"/>
      <c r="MU372" s="46"/>
      <c r="MV372" s="46"/>
      <c r="MW372" s="46"/>
      <c r="MX372" s="46"/>
      <c r="MY372" s="46"/>
      <c r="MZ372" s="46"/>
      <c r="NA372" s="46"/>
      <c r="NB372" s="46"/>
      <c r="NC372" s="46"/>
      <c r="ND372" s="46"/>
      <c r="NE372" s="46"/>
      <c r="NF372" s="46"/>
      <c r="NG372" s="46"/>
      <c r="NH372" s="46"/>
      <c r="NI372" s="46"/>
      <c r="NJ372" s="46"/>
      <c r="NK372" s="46"/>
      <c r="NL372" s="46"/>
      <c r="NM372" s="46"/>
      <c r="NN372" s="46"/>
      <c r="NO372" s="46"/>
      <c r="NP372" s="46"/>
      <c r="NQ372" s="46"/>
      <c r="NR372" s="46"/>
      <c r="NS372" s="46"/>
      <c r="NT372" s="46"/>
      <c r="NU372" s="46"/>
      <c r="NV372" s="46"/>
      <c r="NW372" s="46"/>
      <c r="NX372" s="46"/>
      <c r="NY372" s="46"/>
      <c r="NZ372" s="46"/>
      <c r="OA372" s="46"/>
      <c r="OB372" s="46"/>
      <c r="OC372" s="46"/>
      <c r="OD372" s="46"/>
      <c r="OE372" s="46"/>
      <c r="OF372" s="46"/>
      <c r="OG372" s="46"/>
      <c r="OH372" s="46"/>
      <c r="OI372" s="46"/>
      <c r="OJ372" s="46"/>
      <c r="OK372" s="46"/>
      <c r="OL372" s="46"/>
      <c r="OM372" s="46"/>
      <c r="ON372" s="46"/>
      <c r="OO372" s="46"/>
      <c r="OP372" s="46"/>
      <c r="OQ372" s="46"/>
      <c r="OR372" s="46"/>
      <c r="OS372" s="46"/>
      <c r="OT372" s="46"/>
      <c r="OU372" s="46"/>
      <c r="OV372" s="46"/>
      <c r="OW372" s="46"/>
      <c r="OX372" s="46"/>
      <c r="OY372" s="46"/>
      <c r="OZ372" s="46"/>
      <c r="PA372" s="46"/>
      <c r="PB372" s="46"/>
      <c r="PC372" s="46"/>
      <c r="PD372" s="46"/>
      <c r="PE372" s="46"/>
      <c r="PF372" s="46"/>
      <c r="PG372" s="46"/>
      <c r="PH372" s="46"/>
      <c r="PI372" s="46"/>
      <c r="PJ372" s="46"/>
      <c r="PK372" s="46"/>
      <c r="PL372" s="46"/>
      <c r="PM372" s="46"/>
      <c r="PN372" s="46"/>
      <c r="PO372" s="46"/>
      <c r="PP372" s="46"/>
      <c r="PQ372" s="46"/>
      <c r="PR372" s="46"/>
      <c r="PS372" s="46"/>
      <c r="PT372" s="46"/>
    </row>
    <row r="373" spans="1:436" s="2" customFormat="1" ht="25.5" x14ac:dyDescent="0.2">
      <c r="A373" s="70" t="s">
        <v>116</v>
      </c>
      <c r="B373" s="49" t="s">
        <v>51</v>
      </c>
      <c r="C373" s="80">
        <v>665</v>
      </c>
      <c r="D373" s="80">
        <v>656</v>
      </c>
      <c r="E373" s="80">
        <v>639</v>
      </c>
      <c r="F373" s="80">
        <v>608</v>
      </c>
      <c r="G373" s="80">
        <v>593.20000000000005</v>
      </c>
      <c r="H373" s="80">
        <v>589.4</v>
      </c>
      <c r="I373" s="80">
        <v>589.4</v>
      </c>
      <c r="J373" s="80">
        <v>589.4</v>
      </c>
      <c r="K373" s="80">
        <f t="shared" si="456"/>
        <v>591.75760000000002</v>
      </c>
      <c r="L373" s="80">
        <f t="shared" si="457"/>
        <v>594.11519999999996</v>
      </c>
      <c r="M373" s="80">
        <f t="shared" si="458"/>
        <v>594.71638799999994</v>
      </c>
      <c r="N373" s="80">
        <f t="shared" si="459"/>
        <v>598.27400640000008</v>
      </c>
      <c r="O373" s="80">
        <f t="shared" si="460"/>
        <v>598.28468632799991</v>
      </c>
      <c r="P373" s="80">
        <f t="shared" si="461"/>
        <v>604.25674646400012</v>
      </c>
      <c r="Q373" s="46"/>
      <c r="R373" s="46"/>
      <c r="S373" s="46"/>
      <c r="T373" s="46"/>
      <c r="U373" s="46"/>
      <c r="V373" s="46"/>
      <c r="W373" s="46"/>
      <c r="X373" s="46"/>
      <c r="Y373" s="46"/>
      <c r="Z373" s="46"/>
      <c r="AA373" s="46"/>
      <c r="AB373" s="46"/>
      <c r="AC373" s="46"/>
      <c r="AD373" s="46"/>
      <c r="AE373" s="46"/>
      <c r="AF373" s="46"/>
      <c r="AG373" s="46"/>
      <c r="AH373" s="46"/>
      <c r="AI373" s="46"/>
      <c r="AJ373" s="46"/>
      <c r="AK373" s="46"/>
      <c r="AL373" s="46"/>
      <c r="AM373" s="46"/>
      <c r="AN373" s="46"/>
      <c r="AO373" s="46"/>
      <c r="AP373" s="46"/>
      <c r="AQ373" s="46"/>
      <c r="AR373" s="46"/>
      <c r="AS373" s="46"/>
      <c r="AT373" s="46"/>
      <c r="AU373" s="46"/>
      <c r="AV373" s="46"/>
      <c r="AW373" s="46"/>
      <c r="AX373" s="46"/>
      <c r="AY373" s="46"/>
      <c r="AZ373" s="46"/>
      <c r="BA373" s="46"/>
      <c r="BB373" s="46"/>
      <c r="BC373" s="46"/>
      <c r="BD373" s="46"/>
      <c r="BE373" s="46"/>
      <c r="BF373" s="46"/>
      <c r="BG373" s="46"/>
      <c r="BH373" s="46"/>
      <c r="BI373" s="46"/>
      <c r="BJ373" s="46"/>
      <c r="BK373" s="46"/>
      <c r="BL373" s="46"/>
      <c r="BM373" s="46"/>
      <c r="BN373" s="46"/>
      <c r="BO373" s="46"/>
      <c r="BP373" s="46"/>
      <c r="BQ373" s="46"/>
      <c r="BR373" s="46"/>
      <c r="BS373" s="46"/>
      <c r="BT373" s="46"/>
      <c r="BU373" s="46"/>
      <c r="BV373" s="46"/>
      <c r="BW373" s="46"/>
      <c r="BX373" s="46"/>
      <c r="BY373" s="46"/>
      <c r="BZ373" s="46"/>
      <c r="CA373" s="46"/>
      <c r="CB373" s="46"/>
      <c r="CC373" s="46"/>
      <c r="CD373" s="46"/>
      <c r="CE373" s="46"/>
      <c r="CF373" s="46"/>
      <c r="CG373" s="46"/>
      <c r="CH373" s="46"/>
      <c r="CI373" s="46"/>
      <c r="CJ373" s="46"/>
      <c r="CK373" s="46"/>
      <c r="CL373" s="46"/>
      <c r="CM373" s="46"/>
      <c r="CN373" s="46"/>
      <c r="CO373" s="46"/>
      <c r="CP373" s="46"/>
      <c r="CQ373" s="46"/>
      <c r="CR373" s="46"/>
      <c r="CS373" s="46"/>
      <c r="CT373" s="46"/>
      <c r="CU373" s="46"/>
      <c r="CV373" s="46"/>
      <c r="CW373" s="46"/>
      <c r="CX373" s="46"/>
      <c r="CY373" s="46"/>
      <c r="CZ373" s="46"/>
      <c r="DA373" s="46"/>
      <c r="DB373" s="46"/>
      <c r="DC373" s="46"/>
      <c r="DD373" s="46"/>
      <c r="DE373" s="46"/>
      <c r="DF373" s="46"/>
      <c r="DG373" s="46"/>
      <c r="DH373" s="46"/>
      <c r="DI373" s="46"/>
      <c r="DJ373" s="46"/>
      <c r="DK373" s="46"/>
      <c r="DL373" s="46"/>
      <c r="DM373" s="46"/>
      <c r="DN373" s="46"/>
      <c r="DO373" s="46"/>
      <c r="DP373" s="46"/>
      <c r="DQ373" s="46"/>
      <c r="DR373" s="46"/>
      <c r="DS373" s="46"/>
      <c r="DT373" s="46"/>
      <c r="DU373" s="46"/>
      <c r="DV373" s="46"/>
      <c r="DW373" s="46"/>
      <c r="DX373" s="46"/>
      <c r="DY373" s="46"/>
      <c r="DZ373" s="46"/>
      <c r="EA373" s="46"/>
      <c r="EB373" s="46"/>
      <c r="EC373" s="46"/>
      <c r="ED373" s="46"/>
      <c r="EE373" s="46"/>
      <c r="EF373" s="46"/>
      <c r="EG373" s="46"/>
      <c r="EH373" s="46"/>
      <c r="EI373" s="46"/>
      <c r="EJ373" s="46"/>
      <c r="EK373" s="46"/>
      <c r="EL373" s="46"/>
      <c r="EM373" s="46"/>
      <c r="EN373" s="46"/>
      <c r="EO373" s="46"/>
      <c r="EP373" s="46"/>
      <c r="EQ373" s="46"/>
      <c r="ER373" s="46"/>
      <c r="ES373" s="46"/>
      <c r="ET373" s="46"/>
      <c r="EU373" s="46"/>
      <c r="EV373" s="46"/>
      <c r="EW373" s="46"/>
      <c r="EX373" s="46"/>
      <c r="EY373" s="46"/>
      <c r="EZ373" s="46"/>
      <c r="FA373" s="46"/>
      <c r="FB373" s="46"/>
      <c r="FC373" s="46"/>
      <c r="FD373" s="46"/>
      <c r="FE373" s="46"/>
      <c r="FF373" s="46"/>
      <c r="FG373" s="46"/>
      <c r="FH373" s="46"/>
      <c r="FI373" s="46"/>
      <c r="FJ373" s="46"/>
      <c r="FK373" s="46"/>
      <c r="FL373" s="46"/>
      <c r="FM373" s="46"/>
      <c r="FN373" s="46"/>
      <c r="FO373" s="46"/>
      <c r="FP373" s="46"/>
      <c r="FQ373" s="46"/>
      <c r="FR373" s="46"/>
      <c r="FS373" s="46"/>
      <c r="FT373" s="46"/>
      <c r="FU373" s="46"/>
      <c r="FV373" s="46"/>
      <c r="FW373" s="46"/>
      <c r="FX373" s="46"/>
      <c r="FY373" s="46"/>
      <c r="FZ373" s="46"/>
      <c r="GA373" s="46"/>
      <c r="GB373" s="46"/>
      <c r="GC373" s="46"/>
      <c r="GD373" s="46"/>
      <c r="GE373" s="46"/>
      <c r="GF373" s="46"/>
      <c r="GG373" s="46"/>
      <c r="GH373" s="46"/>
      <c r="GI373" s="46"/>
      <c r="GJ373" s="46"/>
      <c r="GK373" s="46"/>
      <c r="GL373" s="46"/>
      <c r="GM373" s="46"/>
      <c r="GN373" s="46"/>
      <c r="GO373" s="46"/>
      <c r="GP373" s="46"/>
      <c r="GQ373" s="46"/>
      <c r="GR373" s="46"/>
      <c r="GS373" s="46"/>
      <c r="GT373" s="46"/>
      <c r="GU373" s="46"/>
      <c r="GV373" s="46"/>
      <c r="GW373" s="46"/>
      <c r="GX373" s="46"/>
      <c r="GY373" s="46"/>
      <c r="GZ373" s="46"/>
      <c r="HA373" s="46"/>
      <c r="HB373" s="46"/>
      <c r="HC373" s="46"/>
      <c r="HD373" s="46"/>
      <c r="HE373" s="46"/>
      <c r="HF373" s="46"/>
      <c r="HG373" s="46"/>
      <c r="HH373" s="46"/>
      <c r="HI373" s="46"/>
      <c r="HJ373" s="46"/>
      <c r="HK373" s="46"/>
      <c r="HL373" s="46"/>
      <c r="HM373" s="46"/>
      <c r="HN373" s="46"/>
      <c r="HO373" s="46"/>
      <c r="HP373" s="46"/>
      <c r="HQ373" s="46"/>
      <c r="HR373" s="46"/>
      <c r="HS373" s="46"/>
      <c r="HT373" s="46"/>
      <c r="HU373" s="46"/>
      <c r="HV373" s="46"/>
      <c r="HW373" s="46"/>
      <c r="HX373" s="46"/>
      <c r="HY373" s="46"/>
      <c r="HZ373" s="46"/>
      <c r="IA373" s="46"/>
      <c r="IB373" s="46"/>
      <c r="IC373" s="46"/>
      <c r="ID373" s="46"/>
      <c r="IE373" s="46"/>
      <c r="IF373" s="46"/>
      <c r="IG373" s="46"/>
      <c r="IH373" s="46"/>
      <c r="II373" s="46"/>
      <c r="IJ373" s="46"/>
      <c r="IK373" s="46"/>
      <c r="IL373" s="46"/>
      <c r="IM373" s="46"/>
      <c r="IN373" s="46"/>
      <c r="IO373" s="46"/>
      <c r="IP373" s="46"/>
      <c r="IQ373" s="46"/>
      <c r="IR373" s="46"/>
      <c r="IS373" s="46"/>
      <c r="IT373" s="46"/>
      <c r="IU373" s="46"/>
      <c r="IV373" s="46"/>
      <c r="IW373" s="46"/>
      <c r="IX373" s="46"/>
      <c r="IY373" s="46"/>
      <c r="IZ373" s="46"/>
      <c r="JA373" s="46"/>
      <c r="JB373" s="46"/>
      <c r="JC373" s="46"/>
      <c r="JD373" s="46"/>
      <c r="JE373" s="46"/>
      <c r="JF373" s="46"/>
      <c r="JG373" s="46"/>
      <c r="JH373" s="46"/>
      <c r="JI373" s="46"/>
      <c r="JJ373" s="46"/>
      <c r="JK373" s="46"/>
      <c r="JL373" s="46"/>
      <c r="JM373" s="46"/>
      <c r="JN373" s="46"/>
      <c r="JO373" s="46"/>
      <c r="JP373" s="46"/>
      <c r="JQ373" s="46"/>
      <c r="JR373" s="46"/>
      <c r="JS373" s="46"/>
      <c r="JT373" s="46"/>
      <c r="JU373" s="46"/>
      <c r="JV373" s="46"/>
      <c r="JW373" s="46"/>
      <c r="JX373" s="46"/>
      <c r="JY373" s="46"/>
      <c r="JZ373" s="46"/>
      <c r="KA373" s="46"/>
      <c r="KB373" s="46"/>
      <c r="KC373" s="46"/>
      <c r="KD373" s="46"/>
      <c r="KE373" s="46"/>
      <c r="KF373" s="46"/>
      <c r="KG373" s="46"/>
      <c r="KH373" s="46"/>
      <c r="KI373" s="46"/>
      <c r="KJ373" s="46"/>
      <c r="KK373" s="46"/>
      <c r="KL373" s="46"/>
      <c r="KM373" s="46"/>
      <c r="KN373" s="46"/>
      <c r="KO373" s="46"/>
      <c r="KP373" s="46"/>
      <c r="KQ373" s="46"/>
      <c r="KR373" s="46"/>
      <c r="KS373" s="46"/>
      <c r="KT373" s="46"/>
      <c r="KU373" s="46"/>
      <c r="KV373" s="46"/>
      <c r="KW373" s="46"/>
      <c r="KX373" s="46"/>
      <c r="KY373" s="46"/>
      <c r="KZ373" s="46"/>
      <c r="LA373" s="46"/>
      <c r="LB373" s="46"/>
      <c r="LC373" s="46"/>
      <c r="LD373" s="46"/>
      <c r="LE373" s="46"/>
      <c r="LF373" s="46"/>
      <c r="LG373" s="46"/>
      <c r="LH373" s="46"/>
      <c r="LI373" s="46"/>
      <c r="LJ373" s="46"/>
      <c r="LK373" s="46"/>
      <c r="LL373" s="46"/>
      <c r="LM373" s="46"/>
      <c r="LN373" s="46"/>
      <c r="LO373" s="46"/>
      <c r="LP373" s="46"/>
      <c r="LQ373" s="46"/>
      <c r="LR373" s="46"/>
      <c r="LS373" s="46"/>
      <c r="LT373" s="46"/>
      <c r="LU373" s="46"/>
      <c r="LV373" s="46"/>
      <c r="LW373" s="46"/>
      <c r="LX373" s="46"/>
      <c r="LY373" s="46"/>
      <c r="LZ373" s="46"/>
      <c r="MA373" s="46"/>
      <c r="MB373" s="46"/>
      <c r="MC373" s="46"/>
      <c r="MD373" s="46"/>
      <c r="ME373" s="46"/>
      <c r="MF373" s="46"/>
      <c r="MG373" s="46"/>
      <c r="MH373" s="46"/>
      <c r="MI373" s="46"/>
      <c r="MJ373" s="46"/>
      <c r="MK373" s="46"/>
      <c r="ML373" s="46"/>
      <c r="MM373" s="46"/>
      <c r="MN373" s="46"/>
      <c r="MO373" s="46"/>
      <c r="MP373" s="46"/>
      <c r="MQ373" s="46"/>
      <c r="MR373" s="46"/>
      <c r="MS373" s="46"/>
      <c r="MT373" s="46"/>
      <c r="MU373" s="46"/>
      <c r="MV373" s="46"/>
      <c r="MW373" s="46"/>
      <c r="MX373" s="46"/>
      <c r="MY373" s="46"/>
      <c r="MZ373" s="46"/>
      <c r="NA373" s="46"/>
      <c r="NB373" s="46"/>
      <c r="NC373" s="46"/>
      <c r="ND373" s="46"/>
      <c r="NE373" s="46"/>
      <c r="NF373" s="46"/>
      <c r="NG373" s="46"/>
      <c r="NH373" s="46"/>
      <c r="NI373" s="46"/>
      <c r="NJ373" s="46"/>
      <c r="NK373" s="46"/>
      <c r="NL373" s="46"/>
      <c r="NM373" s="46"/>
      <c r="NN373" s="46"/>
      <c r="NO373" s="46"/>
      <c r="NP373" s="46"/>
      <c r="NQ373" s="46"/>
      <c r="NR373" s="46"/>
      <c r="NS373" s="46"/>
      <c r="NT373" s="46"/>
      <c r="NU373" s="46"/>
      <c r="NV373" s="46"/>
      <c r="NW373" s="46"/>
      <c r="NX373" s="46"/>
      <c r="NY373" s="46"/>
      <c r="NZ373" s="46"/>
      <c r="OA373" s="46"/>
      <c r="OB373" s="46"/>
      <c r="OC373" s="46"/>
      <c r="OD373" s="46"/>
      <c r="OE373" s="46"/>
      <c r="OF373" s="46"/>
      <c r="OG373" s="46"/>
      <c r="OH373" s="46"/>
      <c r="OI373" s="46"/>
      <c r="OJ373" s="46"/>
      <c r="OK373" s="46"/>
      <c r="OL373" s="46"/>
      <c r="OM373" s="46"/>
      <c r="ON373" s="46"/>
      <c r="OO373" s="46"/>
      <c r="OP373" s="46"/>
      <c r="OQ373" s="46"/>
      <c r="OR373" s="46"/>
      <c r="OS373" s="46"/>
      <c r="OT373" s="46"/>
      <c r="OU373" s="46"/>
      <c r="OV373" s="46"/>
      <c r="OW373" s="46"/>
      <c r="OX373" s="46"/>
      <c r="OY373" s="46"/>
      <c r="OZ373" s="46"/>
      <c r="PA373" s="46"/>
      <c r="PB373" s="46"/>
      <c r="PC373" s="46"/>
      <c r="PD373" s="46"/>
      <c r="PE373" s="46"/>
      <c r="PF373" s="46"/>
      <c r="PG373" s="46"/>
      <c r="PH373" s="46"/>
      <c r="PI373" s="46"/>
      <c r="PJ373" s="46"/>
      <c r="PK373" s="46"/>
      <c r="PL373" s="46"/>
      <c r="PM373" s="46"/>
      <c r="PN373" s="46"/>
      <c r="PO373" s="46"/>
      <c r="PP373" s="46"/>
      <c r="PQ373" s="46"/>
      <c r="PR373" s="46"/>
      <c r="PS373" s="46"/>
      <c r="PT373" s="46"/>
    </row>
    <row r="374" spans="1:436" s="2" customFormat="1" ht="25.5" x14ac:dyDescent="0.2">
      <c r="A374" s="70" t="s">
        <v>117</v>
      </c>
      <c r="B374" s="49" t="s">
        <v>51</v>
      </c>
      <c r="C374" s="80">
        <v>256</v>
      </c>
      <c r="D374" s="80">
        <v>244</v>
      </c>
      <c r="E374" s="80">
        <v>237</v>
      </c>
      <c r="F374" s="80">
        <v>217</v>
      </c>
      <c r="G374" s="80">
        <v>201.7</v>
      </c>
      <c r="H374" s="80">
        <v>206.7</v>
      </c>
      <c r="I374" s="80">
        <v>206.7</v>
      </c>
      <c r="J374" s="80">
        <v>206.7</v>
      </c>
      <c r="K374" s="80">
        <f t="shared" si="456"/>
        <v>207.52679999999998</v>
      </c>
      <c r="L374" s="80">
        <f t="shared" si="457"/>
        <v>208.3536</v>
      </c>
      <c r="M374" s="80">
        <f t="shared" si="458"/>
        <v>208.56443399999995</v>
      </c>
      <c r="N374" s="80">
        <f t="shared" si="459"/>
        <v>209.81207520000004</v>
      </c>
      <c r="O374" s="80">
        <f t="shared" si="460"/>
        <v>209.81582060399995</v>
      </c>
      <c r="P374" s="80">
        <f t="shared" si="461"/>
        <v>211.91019595200004</v>
      </c>
      <c r="Q374" s="46"/>
      <c r="R374" s="46"/>
      <c r="S374" s="46"/>
      <c r="T374" s="46"/>
      <c r="U374" s="46"/>
      <c r="V374" s="46"/>
      <c r="W374" s="46"/>
      <c r="X374" s="46"/>
      <c r="Y374" s="46"/>
      <c r="Z374" s="46"/>
      <c r="AA374" s="46"/>
      <c r="AB374" s="46"/>
      <c r="AC374" s="46"/>
      <c r="AD374" s="46"/>
      <c r="AE374" s="46"/>
      <c r="AF374" s="46"/>
      <c r="AG374" s="46"/>
      <c r="AH374" s="46"/>
      <c r="AI374" s="46"/>
      <c r="AJ374" s="46"/>
      <c r="AK374" s="46"/>
      <c r="AL374" s="46"/>
      <c r="AM374" s="46"/>
      <c r="AN374" s="46"/>
      <c r="AO374" s="46"/>
      <c r="AP374" s="46"/>
      <c r="AQ374" s="46"/>
      <c r="AR374" s="46"/>
      <c r="AS374" s="46"/>
      <c r="AT374" s="46"/>
      <c r="AU374" s="46"/>
      <c r="AV374" s="46"/>
      <c r="AW374" s="46"/>
      <c r="AX374" s="46"/>
      <c r="AY374" s="46"/>
      <c r="AZ374" s="46"/>
      <c r="BA374" s="46"/>
      <c r="BB374" s="46"/>
      <c r="BC374" s="46"/>
      <c r="BD374" s="46"/>
      <c r="BE374" s="46"/>
      <c r="BF374" s="46"/>
      <c r="BG374" s="46"/>
      <c r="BH374" s="46"/>
      <c r="BI374" s="46"/>
      <c r="BJ374" s="46"/>
      <c r="BK374" s="46"/>
      <c r="BL374" s="46"/>
      <c r="BM374" s="46"/>
      <c r="BN374" s="46"/>
      <c r="BO374" s="46"/>
      <c r="BP374" s="46"/>
      <c r="BQ374" s="46"/>
      <c r="BR374" s="46"/>
      <c r="BS374" s="46"/>
      <c r="BT374" s="46"/>
      <c r="BU374" s="46"/>
      <c r="BV374" s="46"/>
      <c r="BW374" s="46"/>
      <c r="BX374" s="46"/>
      <c r="BY374" s="46"/>
      <c r="BZ374" s="46"/>
      <c r="CA374" s="46"/>
      <c r="CB374" s="46"/>
      <c r="CC374" s="46"/>
      <c r="CD374" s="46"/>
      <c r="CE374" s="46"/>
      <c r="CF374" s="46"/>
      <c r="CG374" s="46"/>
      <c r="CH374" s="46"/>
      <c r="CI374" s="46"/>
      <c r="CJ374" s="46"/>
      <c r="CK374" s="46"/>
      <c r="CL374" s="46"/>
      <c r="CM374" s="46"/>
      <c r="CN374" s="46"/>
      <c r="CO374" s="46"/>
      <c r="CP374" s="46"/>
      <c r="CQ374" s="46"/>
      <c r="CR374" s="46"/>
      <c r="CS374" s="46"/>
      <c r="CT374" s="46"/>
      <c r="CU374" s="46"/>
      <c r="CV374" s="46"/>
      <c r="CW374" s="46"/>
      <c r="CX374" s="46"/>
      <c r="CY374" s="46"/>
      <c r="CZ374" s="46"/>
      <c r="DA374" s="46"/>
      <c r="DB374" s="46"/>
      <c r="DC374" s="46"/>
      <c r="DD374" s="46"/>
      <c r="DE374" s="46"/>
      <c r="DF374" s="46"/>
      <c r="DG374" s="46"/>
      <c r="DH374" s="46"/>
      <c r="DI374" s="46"/>
      <c r="DJ374" s="46"/>
      <c r="DK374" s="46"/>
      <c r="DL374" s="46"/>
      <c r="DM374" s="46"/>
      <c r="DN374" s="46"/>
      <c r="DO374" s="46"/>
      <c r="DP374" s="46"/>
      <c r="DQ374" s="46"/>
      <c r="DR374" s="46"/>
      <c r="DS374" s="46"/>
      <c r="DT374" s="46"/>
      <c r="DU374" s="46"/>
      <c r="DV374" s="46"/>
      <c r="DW374" s="46"/>
      <c r="DX374" s="46"/>
      <c r="DY374" s="46"/>
      <c r="DZ374" s="46"/>
      <c r="EA374" s="46"/>
      <c r="EB374" s="46"/>
      <c r="EC374" s="46"/>
      <c r="ED374" s="46"/>
      <c r="EE374" s="46"/>
      <c r="EF374" s="46"/>
      <c r="EG374" s="46"/>
      <c r="EH374" s="46"/>
      <c r="EI374" s="46"/>
      <c r="EJ374" s="46"/>
      <c r="EK374" s="46"/>
      <c r="EL374" s="46"/>
      <c r="EM374" s="46"/>
      <c r="EN374" s="46"/>
      <c r="EO374" s="46"/>
      <c r="EP374" s="46"/>
      <c r="EQ374" s="46"/>
      <c r="ER374" s="46"/>
      <c r="ES374" s="46"/>
      <c r="ET374" s="46"/>
      <c r="EU374" s="46"/>
      <c r="EV374" s="46"/>
      <c r="EW374" s="46"/>
      <c r="EX374" s="46"/>
      <c r="EY374" s="46"/>
      <c r="EZ374" s="46"/>
      <c r="FA374" s="46"/>
      <c r="FB374" s="46"/>
      <c r="FC374" s="46"/>
      <c r="FD374" s="46"/>
      <c r="FE374" s="46"/>
      <c r="FF374" s="46"/>
      <c r="FG374" s="46"/>
      <c r="FH374" s="46"/>
      <c r="FI374" s="46"/>
      <c r="FJ374" s="46"/>
      <c r="FK374" s="46"/>
      <c r="FL374" s="46"/>
      <c r="FM374" s="46"/>
      <c r="FN374" s="46"/>
      <c r="FO374" s="46"/>
      <c r="FP374" s="46"/>
      <c r="FQ374" s="46"/>
      <c r="FR374" s="46"/>
      <c r="FS374" s="46"/>
      <c r="FT374" s="46"/>
      <c r="FU374" s="46"/>
      <c r="FV374" s="46"/>
      <c r="FW374" s="46"/>
      <c r="FX374" s="46"/>
      <c r="FY374" s="46"/>
      <c r="FZ374" s="46"/>
      <c r="GA374" s="46"/>
      <c r="GB374" s="46"/>
      <c r="GC374" s="46"/>
      <c r="GD374" s="46"/>
      <c r="GE374" s="46"/>
      <c r="GF374" s="46"/>
      <c r="GG374" s="46"/>
      <c r="GH374" s="46"/>
      <c r="GI374" s="46"/>
      <c r="GJ374" s="46"/>
      <c r="GK374" s="46"/>
      <c r="GL374" s="46"/>
      <c r="GM374" s="46"/>
      <c r="GN374" s="46"/>
      <c r="GO374" s="46"/>
      <c r="GP374" s="46"/>
      <c r="GQ374" s="46"/>
      <c r="GR374" s="46"/>
      <c r="GS374" s="46"/>
      <c r="GT374" s="46"/>
      <c r="GU374" s="46"/>
      <c r="GV374" s="46"/>
      <c r="GW374" s="46"/>
      <c r="GX374" s="46"/>
      <c r="GY374" s="46"/>
      <c r="GZ374" s="46"/>
      <c r="HA374" s="46"/>
      <c r="HB374" s="46"/>
      <c r="HC374" s="46"/>
      <c r="HD374" s="46"/>
      <c r="HE374" s="46"/>
      <c r="HF374" s="46"/>
      <c r="HG374" s="46"/>
      <c r="HH374" s="46"/>
      <c r="HI374" s="46"/>
      <c r="HJ374" s="46"/>
      <c r="HK374" s="46"/>
      <c r="HL374" s="46"/>
      <c r="HM374" s="46"/>
      <c r="HN374" s="46"/>
      <c r="HO374" s="46"/>
      <c r="HP374" s="46"/>
      <c r="HQ374" s="46"/>
      <c r="HR374" s="46"/>
      <c r="HS374" s="46"/>
      <c r="HT374" s="46"/>
      <c r="HU374" s="46"/>
      <c r="HV374" s="46"/>
      <c r="HW374" s="46"/>
      <c r="HX374" s="46"/>
      <c r="HY374" s="46"/>
      <c r="HZ374" s="46"/>
      <c r="IA374" s="46"/>
      <c r="IB374" s="46"/>
      <c r="IC374" s="46"/>
      <c r="ID374" s="46"/>
      <c r="IE374" s="46"/>
      <c r="IF374" s="46"/>
      <c r="IG374" s="46"/>
      <c r="IH374" s="46"/>
      <c r="II374" s="46"/>
      <c r="IJ374" s="46"/>
      <c r="IK374" s="46"/>
      <c r="IL374" s="46"/>
      <c r="IM374" s="46"/>
      <c r="IN374" s="46"/>
      <c r="IO374" s="46"/>
      <c r="IP374" s="46"/>
      <c r="IQ374" s="46"/>
      <c r="IR374" s="46"/>
      <c r="IS374" s="46"/>
      <c r="IT374" s="46"/>
      <c r="IU374" s="46"/>
      <c r="IV374" s="46"/>
      <c r="IW374" s="46"/>
      <c r="IX374" s="46"/>
      <c r="IY374" s="46"/>
      <c r="IZ374" s="46"/>
      <c r="JA374" s="46"/>
      <c r="JB374" s="46"/>
      <c r="JC374" s="46"/>
      <c r="JD374" s="46"/>
      <c r="JE374" s="46"/>
      <c r="JF374" s="46"/>
      <c r="JG374" s="46"/>
      <c r="JH374" s="46"/>
      <c r="JI374" s="46"/>
      <c r="JJ374" s="46"/>
      <c r="JK374" s="46"/>
      <c r="JL374" s="46"/>
      <c r="JM374" s="46"/>
      <c r="JN374" s="46"/>
      <c r="JO374" s="46"/>
      <c r="JP374" s="46"/>
      <c r="JQ374" s="46"/>
      <c r="JR374" s="46"/>
      <c r="JS374" s="46"/>
      <c r="JT374" s="46"/>
      <c r="JU374" s="46"/>
      <c r="JV374" s="46"/>
      <c r="JW374" s="46"/>
      <c r="JX374" s="46"/>
      <c r="JY374" s="46"/>
      <c r="JZ374" s="46"/>
      <c r="KA374" s="46"/>
      <c r="KB374" s="46"/>
      <c r="KC374" s="46"/>
      <c r="KD374" s="46"/>
      <c r="KE374" s="46"/>
      <c r="KF374" s="46"/>
      <c r="KG374" s="46"/>
      <c r="KH374" s="46"/>
      <c r="KI374" s="46"/>
      <c r="KJ374" s="46"/>
      <c r="KK374" s="46"/>
      <c r="KL374" s="46"/>
      <c r="KM374" s="46"/>
      <c r="KN374" s="46"/>
      <c r="KO374" s="46"/>
      <c r="KP374" s="46"/>
      <c r="KQ374" s="46"/>
      <c r="KR374" s="46"/>
      <c r="KS374" s="46"/>
      <c r="KT374" s="46"/>
      <c r="KU374" s="46"/>
      <c r="KV374" s="46"/>
      <c r="KW374" s="46"/>
      <c r="KX374" s="46"/>
      <c r="KY374" s="46"/>
      <c r="KZ374" s="46"/>
      <c r="LA374" s="46"/>
      <c r="LB374" s="46"/>
      <c r="LC374" s="46"/>
      <c r="LD374" s="46"/>
      <c r="LE374" s="46"/>
      <c r="LF374" s="46"/>
      <c r="LG374" s="46"/>
      <c r="LH374" s="46"/>
      <c r="LI374" s="46"/>
      <c r="LJ374" s="46"/>
      <c r="LK374" s="46"/>
      <c r="LL374" s="46"/>
      <c r="LM374" s="46"/>
      <c r="LN374" s="46"/>
      <c r="LO374" s="46"/>
      <c r="LP374" s="46"/>
      <c r="LQ374" s="46"/>
      <c r="LR374" s="46"/>
      <c r="LS374" s="46"/>
      <c r="LT374" s="46"/>
      <c r="LU374" s="46"/>
      <c r="LV374" s="46"/>
      <c r="LW374" s="46"/>
      <c r="LX374" s="46"/>
      <c r="LY374" s="46"/>
      <c r="LZ374" s="46"/>
      <c r="MA374" s="46"/>
      <c r="MB374" s="46"/>
      <c r="MC374" s="46"/>
      <c r="MD374" s="46"/>
      <c r="ME374" s="46"/>
      <c r="MF374" s="46"/>
      <c r="MG374" s="46"/>
      <c r="MH374" s="46"/>
      <c r="MI374" s="46"/>
      <c r="MJ374" s="46"/>
      <c r="MK374" s="46"/>
      <c r="ML374" s="46"/>
      <c r="MM374" s="46"/>
      <c r="MN374" s="46"/>
      <c r="MO374" s="46"/>
      <c r="MP374" s="46"/>
      <c r="MQ374" s="46"/>
      <c r="MR374" s="46"/>
      <c r="MS374" s="46"/>
      <c r="MT374" s="46"/>
      <c r="MU374" s="46"/>
      <c r="MV374" s="46"/>
      <c r="MW374" s="46"/>
      <c r="MX374" s="46"/>
      <c r="MY374" s="46"/>
      <c r="MZ374" s="46"/>
      <c r="NA374" s="46"/>
      <c r="NB374" s="46"/>
      <c r="NC374" s="46"/>
      <c r="ND374" s="46"/>
      <c r="NE374" s="46"/>
      <c r="NF374" s="46"/>
      <c r="NG374" s="46"/>
      <c r="NH374" s="46"/>
      <c r="NI374" s="46"/>
      <c r="NJ374" s="46"/>
      <c r="NK374" s="46"/>
      <c r="NL374" s="46"/>
      <c r="NM374" s="46"/>
      <c r="NN374" s="46"/>
      <c r="NO374" s="46"/>
      <c r="NP374" s="46"/>
      <c r="NQ374" s="46"/>
      <c r="NR374" s="46"/>
      <c r="NS374" s="46"/>
      <c r="NT374" s="46"/>
      <c r="NU374" s="46"/>
      <c r="NV374" s="46"/>
      <c r="NW374" s="46"/>
      <c r="NX374" s="46"/>
      <c r="NY374" s="46"/>
      <c r="NZ374" s="46"/>
      <c r="OA374" s="46"/>
      <c r="OB374" s="46"/>
      <c r="OC374" s="46"/>
      <c r="OD374" s="46"/>
      <c r="OE374" s="46"/>
      <c r="OF374" s="46"/>
      <c r="OG374" s="46"/>
      <c r="OH374" s="46"/>
      <c r="OI374" s="46"/>
      <c r="OJ374" s="46"/>
      <c r="OK374" s="46"/>
      <c r="OL374" s="46"/>
      <c r="OM374" s="46"/>
      <c r="ON374" s="46"/>
      <c r="OO374" s="46"/>
      <c r="OP374" s="46"/>
      <c r="OQ374" s="46"/>
      <c r="OR374" s="46"/>
      <c r="OS374" s="46"/>
      <c r="OT374" s="46"/>
      <c r="OU374" s="46"/>
      <c r="OV374" s="46"/>
      <c r="OW374" s="46"/>
      <c r="OX374" s="46"/>
      <c r="OY374" s="46"/>
      <c r="OZ374" s="46"/>
      <c r="PA374" s="46"/>
      <c r="PB374" s="46"/>
      <c r="PC374" s="46"/>
      <c r="PD374" s="46"/>
      <c r="PE374" s="46"/>
      <c r="PF374" s="46"/>
      <c r="PG374" s="46"/>
      <c r="PH374" s="46"/>
      <c r="PI374" s="46"/>
      <c r="PJ374" s="46"/>
      <c r="PK374" s="46"/>
      <c r="PL374" s="46"/>
      <c r="PM374" s="46"/>
      <c r="PN374" s="46"/>
      <c r="PO374" s="46"/>
      <c r="PP374" s="46"/>
      <c r="PQ374" s="46"/>
      <c r="PR374" s="46"/>
      <c r="PS374" s="46"/>
      <c r="PT374" s="46"/>
    </row>
    <row r="375" spans="1:436" s="2" customFormat="1" x14ac:dyDescent="0.2">
      <c r="A375" s="70" t="s">
        <v>136</v>
      </c>
      <c r="B375" s="49" t="s">
        <v>51</v>
      </c>
      <c r="C375" s="80">
        <v>69</v>
      </c>
      <c r="D375" s="80">
        <v>60</v>
      </c>
      <c r="E375" s="80">
        <v>61.1</v>
      </c>
      <c r="F375" s="80">
        <v>62.6</v>
      </c>
      <c r="G375" s="80">
        <v>66</v>
      </c>
      <c r="H375" s="80">
        <v>68.5</v>
      </c>
      <c r="I375" s="80">
        <v>68.5</v>
      </c>
      <c r="J375" s="80">
        <v>68.5</v>
      </c>
      <c r="K375" s="80">
        <f t="shared" si="456"/>
        <v>68.774000000000001</v>
      </c>
      <c r="L375" s="80">
        <f t="shared" si="457"/>
        <v>69.048000000000002</v>
      </c>
      <c r="M375" s="80">
        <f t="shared" si="458"/>
        <v>69.117869999999996</v>
      </c>
      <c r="N375" s="80">
        <f t="shared" si="459"/>
        <v>69.53133600000001</v>
      </c>
      <c r="O375" s="80">
        <f t="shared" si="460"/>
        <v>69.532577219999993</v>
      </c>
      <c r="P375" s="80">
        <f t="shared" si="461"/>
        <v>70.22664936000001</v>
      </c>
      <c r="Q375" s="46"/>
      <c r="R375" s="46"/>
      <c r="S375" s="46"/>
      <c r="T375" s="46"/>
      <c r="U375" s="46"/>
      <c r="V375" s="46"/>
      <c r="W375" s="46"/>
      <c r="X375" s="46"/>
      <c r="Y375" s="46"/>
      <c r="Z375" s="46"/>
      <c r="AA375" s="46"/>
      <c r="AB375" s="46"/>
      <c r="AC375" s="46"/>
      <c r="AD375" s="46"/>
      <c r="AE375" s="46"/>
      <c r="AF375" s="46"/>
      <c r="AG375" s="46"/>
      <c r="AH375" s="46"/>
      <c r="AI375" s="46"/>
      <c r="AJ375" s="46"/>
      <c r="AK375" s="46"/>
      <c r="AL375" s="46"/>
      <c r="AM375" s="46"/>
      <c r="AN375" s="46"/>
      <c r="AO375" s="46"/>
      <c r="AP375" s="46"/>
      <c r="AQ375" s="46"/>
      <c r="AR375" s="46"/>
      <c r="AS375" s="46"/>
      <c r="AT375" s="46"/>
      <c r="AU375" s="46"/>
      <c r="AV375" s="46"/>
      <c r="AW375" s="46"/>
      <c r="AX375" s="46"/>
      <c r="AY375" s="46"/>
      <c r="AZ375" s="46"/>
      <c r="BA375" s="46"/>
      <c r="BB375" s="46"/>
      <c r="BC375" s="46"/>
      <c r="BD375" s="46"/>
      <c r="BE375" s="46"/>
      <c r="BF375" s="46"/>
      <c r="BG375" s="46"/>
      <c r="BH375" s="46"/>
      <c r="BI375" s="46"/>
      <c r="BJ375" s="46"/>
      <c r="BK375" s="46"/>
      <c r="BL375" s="46"/>
      <c r="BM375" s="46"/>
      <c r="BN375" s="46"/>
      <c r="BO375" s="46"/>
      <c r="BP375" s="46"/>
      <c r="BQ375" s="46"/>
      <c r="BR375" s="46"/>
      <c r="BS375" s="46"/>
      <c r="BT375" s="46"/>
      <c r="BU375" s="46"/>
      <c r="BV375" s="46"/>
      <c r="BW375" s="46"/>
      <c r="BX375" s="46"/>
      <c r="BY375" s="46"/>
      <c r="BZ375" s="46"/>
      <c r="CA375" s="46"/>
      <c r="CB375" s="46"/>
      <c r="CC375" s="46"/>
      <c r="CD375" s="46"/>
      <c r="CE375" s="46"/>
      <c r="CF375" s="46"/>
      <c r="CG375" s="46"/>
      <c r="CH375" s="46"/>
      <c r="CI375" s="46"/>
      <c r="CJ375" s="46"/>
      <c r="CK375" s="46"/>
      <c r="CL375" s="46"/>
      <c r="CM375" s="46"/>
      <c r="CN375" s="46"/>
      <c r="CO375" s="46"/>
      <c r="CP375" s="46"/>
      <c r="CQ375" s="46"/>
      <c r="CR375" s="46"/>
      <c r="CS375" s="46"/>
      <c r="CT375" s="46"/>
      <c r="CU375" s="46"/>
      <c r="CV375" s="46"/>
      <c r="CW375" s="46"/>
      <c r="CX375" s="46"/>
      <c r="CY375" s="46"/>
      <c r="CZ375" s="46"/>
      <c r="DA375" s="46"/>
      <c r="DB375" s="46"/>
      <c r="DC375" s="46"/>
      <c r="DD375" s="46"/>
      <c r="DE375" s="46"/>
      <c r="DF375" s="46"/>
      <c r="DG375" s="46"/>
      <c r="DH375" s="46"/>
      <c r="DI375" s="46"/>
      <c r="DJ375" s="46"/>
      <c r="DK375" s="46"/>
      <c r="DL375" s="46"/>
      <c r="DM375" s="46"/>
      <c r="DN375" s="46"/>
      <c r="DO375" s="46"/>
      <c r="DP375" s="46"/>
      <c r="DQ375" s="46"/>
      <c r="DR375" s="46"/>
      <c r="DS375" s="46"/>
      <c r="DT375" s="46"/>
      <c r="DU375" s="46"/>
      <c r="DV375" s="46"/>
      <c r="DW375" s="46"/>
      <c r="DX375" s="46"/>
      <c r="DY375" s="46"/>
      <c r="DZ375" s="46"/>
      <c r="EA375" s="46"/>
      <c r="EB375" s="46"/>
      <c r="EC375" s="46"/>
      <c r="ED375" s="46"/>
      <c r="EE375" s="46"/>
      <c r="EF375" s="46"/>
      <c r="EG375" s="46"/>
      <c r="EH375" s="46"/>
      <c r="EI375" s="46"/>
      <c r="EJ375" s="46"/>
      <c r="EK375" s="46"/>
      <c r="EL375" s="46"/>
      <c r="EM375" s="46"/>
      <c r="EN375" s="46"/>
      <c r="EO375" s="46"/>
      <c r="EP375" s="46"/>
      <c r="EQ375" s="46"/>
      <c r="ER375" s="46"/>
      <c r="ES375" s="46"/>
      <c r="ET375" s="46"/>
      <c r="EU375" s="46"/>
      <c r="EV375" s="46"/>
      <c r="EW375" s="46"/>
      <c r="EX375" s="46"/>
      <c r="EY375" s="46"/>
      <c r="EZ375" s="46"/>
      <c r="FA375" s="46"/>
      <c r="FB375" s="46"/>
      <c r="FC375" s="46"/>
      <c r="FD375" s="46"/>
      <c r="FE375" s="46"/>
      <c r="FF375" s="46"/>
      <c r="FG375" s="46"/>
      <c r="FH375" s="46"/>
      <c r="FI375" s="46"/>
      <c r="FJ375" s="46"/>
      <c r="FK375" s="46"/>
      <c r="FL375" s="46"/>
      <c r="FM375" s="46"/>
      <c r="FN375" s="46"/>
      <c r="FO375" s="46"/>
      <c r="FP375" s="46"/>
      <c r="FQ375" s="46"/>
      <c r="FR375" s="46"/>
      <c r="FS375" s="46"/>
      <c r="FT375" s="46"/>
      <c r="FU375" s="46"/>
      <c r="FV375" s="46"/>
      <c r="FW375" s="46"/>
      <c r="FX375" s="46"/>
      <c r="FY375" s="46"/>
      <c r="FZ375" s="46"/>
      <c r="GA375" s="46"/>
      <c r="GB375" s="46"/>
      <c r="GC375" s="46"/>
      <c r="GD375" s="46"/>
      <c r="GE375" s="46"/>
      <c r="GF375" s="46"/>
      <c r="GG375" s="46"/>
      <c r="GH375" s="46"/>
      <c r="GI375" s="46"/>
      <c r="GJ375" s="46"/>
      <c r="GK375" s="46"/>
      <c r="GL375" s="46"/>
      <c r="GM375" s="46"/>
      <c r="GN375" s="46"/>
      <c r="GO375" s="46"/>
      <c r="GP375" s="46"/>
      <c r="GQ375" s="46"/>
      <c r="GR375" s="46"/>
      <c r="GS375" s="46"/>
      <c r="GT375" s="46"/>
      <c r="GU375" s="46"/>
      <c r="GV375" s="46"/>
      <c r="GW375" s="46"/>
      <c r="GX375" s="46"/>
      <c r="GY375" s="46"/>
      <c r="GZ375" s="46"/>
      <c r="HA375" s="46"/>
      <c r="HB375" s="46"/>
      <c r="HC375" s="46"/>
      <c r="HD375" s="46"/>
      <c r="HE375" s="46"/>
      <c r="HF375" s="46"/>
      <c r="HG375" s="46"/>
      <c r="HH375" s="46"/>
      <c r="HI375" s="46"/>
      <c r="HJ375" s="46"/>
      <c r="HK375" s="46"/>
      <c r="HL375" s="46"/>
      <c r="HM375" s="46"/>
      <c r="HN375" s="46"/>
      <c r="HO375" s="46"/>
      <c r="HP375" s="46"/>
      <c r="HQ375" s="46"/>
      <c r="HR375" s="46"/>
      <c r="HS375" s="46"/>
      <c r="HT375" s="46"/>
      <c r="HU375" s="46"/>
      <c r="HV375" s="46"/>
      <c r="HW375" s="46"/>
      <c r="HX375" s="46"/>
      <c r="HY375" s="46"/>
      <c r="HZ375" s="46"/>
      <c r="IA375" s="46"/>
      <c r="IB375" s="46"/>
      <c r="IC375" s="46"/>
      <c r="ID375" s="46"/>
      <c r="IE375" s="46"/>
      <c r="IF375" s="46"/>
      <c r="IG375" s="46"/>
      <c r="IH375" s="46"/>
      <c r="II375" s="46"/>
      <c r="IJ375" s="46"/>
      <c r="IK375" s="46"/>
      <c r="IL375" s="46"/>
      <c r="IM375" s="46"/>
      <c r="IN375" s="46"/>
      <c r="IO375" s="46"/>
      <c r="IP375" s="46"/>
      <c r="IQ375" s="46"/>
      <c r="IR375" s="46"/>
      <c r="IS375" s="46"/>
      <c r="IT375" s="46"/>
      <c r="IU375" s="46"/>
      <c r="IV375" s="46"/>
      <c r="IW375" s="46"/>
      <c r="IX375" s="46"/>
      <c r="IY375" s="46"/>
      <c r="IZ375" s="46"/>
      <c r="JA375" s="46"/>
      <c r="JB375" s="46"/>
      <c r="JC375" s="46"/>
      <c r="JD375" s="46"/>
      <c r="JE375" s="46"/>
      <c r="JF375" s="46"/>
      <c r="JG375" s="46"/>
      <c r="JH375" s="46"/>
      <c r="JI375" s="46"/>
      <c r="JJ375" s="46"/>
      <c r="JK375" s="46"/>
      <c r="JL375" s="46"/>
      <c r="JM375" s="46"/>
      <c r="JN375" s="46"/>
      <c r="JO375" s="46"/>
      <c r="JP375" s="46"/>
      <c r="JQ375" s="46"/>
      <c r="JR375" s="46"/>
      <c r="JS375" s="46"/>
      <c r="JT375" s="46"/>
      <c r="JU375" s="46"/>
      <c r="JV375" s="46"/>
      <c r="JW375" s="46"/>
      <c r="JX375" s="46"/>
      <c r="JY375" s="46"/>
      <c r="JZ375" s="46"/>
      <c r="KA375" s="46"/>
      <c r="KB375" s="46"/>
      <c r="KC375" s="46"/>
      <c r="KD375" s="46"/>
      <c r="KE375" s="46"/>
      <c r="KF375" s="46"/>
      <c r="KG375" s="46"/>
      <c r="KH375" s="46"/>
      <c r="KI375" s="46"/>
      <c r="KJ375" s="46"/>
      <c r="KK375" s="46"/>
      <c r="KL375" s="46"/>
      <c r="KM375" s="46"/>
      <c r="KN375" s="46"/>
      <c r="KO375" s="46"/>
      <c r="KP375" s="46"/>
      <c r="KQ375" s="46"/>
      <c r="KR375" s="46"/>
      <c r="KS375" s="46"/>
      <c r="KT375" s="46"/>
      <c r="KU375" s="46"/>
      <c r="KV375" s="46"/>
      <c r="KW375" s="46"/>
      <c r="KX375" s="46"/>
      <c r="KY375" s="46"/>
      <c r="KZ375" s="46"/>
      <c r="LA375" s="46"/>
      <c r="LB375" s="46"/>
      <c r="LC375" s="46"/>
      <c r="LD375" s="46"/>
      <c r="LE375" s="46"/>
      <c r="LF375" s="46"/>
      <c r="LG375" s="46"/>
      <c r="LH375" s="46"/>
      <c r="LI375" s="46"/>
      <c r="LJ375" s="46"/>
      <c r="LK375" s="46"/>
      <c r="LL375" s="46"/>
      <c r="LM375" s="46"/>
      <c r="LN375" s="46"/>
      <c r="LO375" s="46"/>
      <c r="LP375" s="46"/>
      <c r="LQ375" s="46"/>
      <c r="LR375" s="46"/>
      <c r="LS375" s="46"/>
      <c r="LT375" s="46"/>
      <c r="LU375" s="46"/>
      <c r="LV375" s="46"/>
      <c r="LW375" s="46"/>
      <c r="LX375" s="46"/>
      <c r="LY375" s="46"/>
      <c r="LZ375" s="46"/>
      <c r="MA375" s="46"/>
      <c r="MB375" s="46"/>
      <c r="MC375" s="46"/>
      <c r="MD375" s="46"/>
      <c r="ME375" s="46"/>
      <c r="MF375" s="46"/>
      <c r="MG375" s="46"/>
      <c r="MH375" s="46"/>
      <c r="MI375" s="46"/>
      <c r="MJ375" s="46"/>
      <c r="MK375" s="46"/>
      <c r="ML375" s="46"/>
      <c r="MM375" s="46"/>
      <c r="MN375" s="46"/>
      <c r="MO375" s="46"/>
      <c r="MP375" s="46"/>
      <c r="MQ375" s="46"/>
      <c r="MR375" s="46"/>
      <c r="MS375" s="46"/>
      <c r="MT375" s="46"/>
      <c r="MU375" s="46"/>
      <c r="MV375" s="46"/>
      <c r="MW375" s="46"/>
      <c r="MX375" s="46"/>
      <c r="MY375" s="46"/>
      <c r="MZ375" s="46"/>
      <c r="NA375" s="46"/>
      <c r="NB375" s="46"/>
      <c r="NC375" s="46"/>
      <c r="ND375" s="46"/>
      <c r="NE375" s="46"/>
      <c r="NF375" s="46"/>
      <c r="NG375" s="46"/>
      <c r="NH375" s="46"/>
      <c r="NI375" s="46"/>
      <c r="NJ375" s="46"/>
      <c r="NK375" s="46"/>
      <c r="NL375" s="46"/>
      <c r="NM375" s="46"/>
      <c r="NN375" s="46"/>
      <c r="NO375" s="46"/>
      <c r="NP375" s="46"/>
      <c r="NQ375" s="46"/>
      <c r="NR375" s="46"/>
      <c r="NS375" s="46"/>
      <c r="NT375" s="46"/>
      <c r="NU375" s="46"/>
      <c r="NV375" s="46"/>
      <c r="NW375" s="46"/>
      <c r="NX375" s="46"/>
      <c r="NY375" s="46"/>
      <c r="NZ375" s="46"/>
      <c r="OA375" s="46"/>
      <c r="OB375" s="46"/>
      <c r="OC375" s="46"/>
      <c r="OD375" s="46"/>
      <c r="OE375" s="46"/>
      <c r="OF375" s="46"/>
      <c r="OG375" s="46"/>
      <c r="OH375" s="46"/>
      <c r="OI375" s="46"/>
      <c r="OJ375" s="46"/>
      <c r="OK375" s="46"/>
      <c r="OL375" s="46"/>
      <c r="OM375" s="46"/>
      <c r="ON375" s="46"/>
      <c r="OO375" s="46"/>
      <c r="OP375" s="46"/>
      <c r="OQ375" s="46"/>
      <c r="OR375" s="46"/>
      <c r="OS375" s="46"/>
      <c r="OT375" s="46"/>
      <c r="OU375" s="46"/>
      <c r="OV375" s="46"/>
      <c r="OW375" s="46"/>
      <c r="OX375" s="46"/>
      <c r="OY375" s="46"/>
      <c r="OZ375" s="46"/>
      <c r="PA375" s="46"/>
      <c r="PB375" s="46"/>
      <c r="PC375" s="46"/>
      <c r="PD375" s="46"/>
      <c r="PE375" s="46"/>
      <c r="PF375" s="46"/>
      <c r="PG375" s="46"/>
      <c r="PH375" s="46"/>
      <c r="PI375" s="46"/>
      <c r="PJ375" s="46"/>
      <c r="PK375" s="46"/>
      <c r="PL375" s="46"/>
      <c r="PM375" s="46"/>
      <c r="PN375" s="46"/>
      <c r="PO375" s="46"/>
      <c r="PP375" s="46"/>
      <c r="PQ375" s="46"/>
      <c r="PR375" s="46"/>
      <c r="PS375" s="46"/>
      <c r="PT375" s="46"/>
    </row>
    <row r="376" spans="1:436" s="2" customFormat="1" ht="38.25" x14ac:dyDescent="0.2">
      <c r="A376" s="70" t="s">
        <v>118</v>
      </c>
      <c r="B376" s="49" t="s">
        <v>51</v>
      </c>
      <c r="C376" s="80">
        <v>766</v>
      </c>
      <c r="D376" s="80">
        <v>747</v>
      </c>
      <c r="E376" s="80">
        <v>702</v>
      </c>
      <c r="F376" s="80">
        <v>642</v>
      </c>
      <c r="G376" s="80">
        <v>606.4</v>
      </c>
      <c r="H376" s="80">
        <v>606.1</v>
      </c>
      <c r="I376" s="80">
        <v>606.1</v>
      </c>
      <c r="J376" s="80">
        <v>606.1</v>
      </c>
      <c r="K376" s="80">
        <f t="shared" si="456"/>
        <v>608.52440000000001</v>
      </c>
      <c r="L376" s="80">
        <f t="shared" si="457"/>
        <v>610.94880000000001</v>
      </c>
      <c r="M376" s="80">
        <f t="shared" si="458"/>
        <v>611.56702199999995</v>
      </c>
      <c r="N376" s="80">
        <f t="shared" si="459"/>
        <v>615.22544160000007</v>
      </c>
      <c r="O376" s="80">
        <f t="shared" si="460"/>
        <v>615.23642413199991</v>
      </c>
      <c r="P376" s="80">
        <f t="shared" si="461"/>
        <v>621.37769601600007</v>
      </c>
      <c r="Q376" s="46"/>
      <c r="R376" s="46"/>
      <c r="S376" s="46"/>
      <c r="T376" s="46"/>
      <c r="U376" s="46"/>
      <c r="V376" s="46"/>
      <c r="W376" s="46"/>
      <c r="X376" s="46"/>
      <c r="Y376" s="46"/>
      <c r="Z376" s="46"/>
      <c r="AA376" s="46"/>
      <c r="AB376" s="46"/>
      <c r="AC376" s="46"/>
      <c r="AD376" s="46"/>
      <c r="AE376" s="46"/>
      <c r="AF376" s="46"/>
      <c r="AG376" s="46"/>
      <c r="AH376" s="46"/>
      <c r="AI376" s="46"/>
      <c r="AJ376" s="46"/>
      <c r="AK376" s="46"/>
      <c r="AL376" s="46"/>
      <c r="AM376" s="46"/>
      <c r="AN376" s="46"/>
      <c r="AO376" s="46"/>
      <c r="AP376" s="46"/>
      <c r="AQ376" s="46"/>
      <c r="AR376" s="46"/>
      <c r="AS376" s="46"/>
      <c r="AT376" s="46"/>
      <c r="AU376" s="46"/>
      <c r="AV376" s="46"/>
      <c r="AW376" s="46"/>
      <c r="AX376" s="46"/>
      <c r="AY376" s="46"/>
      <c r="AZ376" s="46"/>
      <c r="BA376" s="46"/>
      <c r="BB376" s="46"/>
      <c r="BC376" s="46"/>
      <c r="BD376" s="46"/>
      <c r="BE376" s="46"/>
      <c r="BF376" s="46"/>
      <c r="BG376" s="46"/>
      <c r="BH376" s="46"/>
      <c r="BI376" s="46"/>
      <c r="BJ376" s="46"/>
      <c r="BK376" s="46"/>
      <c r="BL376" s="46"/>
      <c r="BM376" s="46"/>
      <c r="BN376" s="46"/>
      <c r="BO376" s="46"/>
      <c r="BP376" s="46"/>
      <c r="BQ376" s="46"/>
      <c r="BR376" s="46"/>
      <c r="BS376" s="46"/>
      <c r="BT376" s="46"/>
      <c r="BU376" s="46"/>
      <c r="BV376" s="46"/>
      <c r="BW376" s="46"/>
      <c r="BX376" s="46"/>
      <c r="BY376" s="46"/>
      <c r="BZ376" s="46"/>
      <c r="CA376" s="46"/>
      <c r="CB376" s="46"/>
      <c r="CC376" s="46"/>
      <c r="CD376" s="46"/>
      <c r="CE376" s="46"/>
      <c r="CF376" s="46"/>
      <c r="CG376" s="46"/>
      <c r="CH376" s="46"/>
      <c r="CI376" s="46"/>
      <c r="CJ376" s="46"/>
      <c r="CK376" s="46"/>
      <c r="CL376" s="46"/>
      <c r="CM376" s="46"/>
      <c r="CN376" s="46"/>
      <c r="CO376" s="46"/>
      <c r="CP376" s="46"/>
      <c r="CQ376" s="46"/>
      <c r="CR376" s="46"/>
      <c r="CS376" s="46"/>
      <c r="CT376" s="46"/>
      <c r="CU376" s="46"/>
      <c r="CV376" s="46"/>
      <c r="CW376" s="46"/>
      <c r="CX376" s="46"/>
      <c r="CY376" s="46"/>
      <c r="CZ376" s="46"/>
      <c r="DA376" s="46"/>
      <c r="DB376" s="46"/>
      <c r="DC376" s="46"/>
      <c r="DD376" s="46"/>
      <c r="DE376" s="46"/>
      <c r="DF376" s="46"/>
      <c r="DG376" s="46"/>
      <c r="DH376" s="46"/>
      <c r="DI376" s="46"/>
      <c r="DJ376" s="46"/>
      <c r="DK376" s="46"/>
      <c r="DL376" s="46"/>
      <c r="DM376" s="46"/>
      <c r="DN376" s="46"/>
      <c r="DO376" s="46"/>
      <c r="DP376" s="46"/>
      <c r="DQ376" s="46"/>
      <c r="DR376" s="46"/>
      <c r="DS376" s="46"/>
      <c r="DT376" s="46"/>
      <c r="DU376" s="46"/>
      <c r="DV376" s="46"/>
      <c r="DW376" s="46"/>
      <c r="DX376" s="46"/>
      <c r="DY376" s="46"/>
      <c r="DZ376" s="46"/>
      <c r="EA376" s="46"/>
      <c r="EB376" s="46"/>
      <c r="EC376" s="46"/>
      <c r="ED376" s="46"/>
      <c r="EE376" s="46"/>
      <c r="EF376" s="46"/>
      <c r="EG376" s="46"/>
      <c r="EH376" s="46"/>
      <c r="EI376" s="46"/>
      <c r="EJ376" s="46"/>
      <c r="EK376" s="46"/>
      <c r="EL376" s="46"/>
      <c r="EM376" s="46"/>
      <c r="EN376" s="46"/>
      <c r="EO376" s="46"/>
      <c r="EP376" s="46"/>
      <c r="EQ376" s="46"/>
      <c r="ER376" s="46"/>
      <c r="ES376" s="46"/>
      <c r="ET376" s="46"/>
      <c r="EU376" s="46"/>
      <c r="EV376" s="46"/>
      <c r="EW376" s="46"/>
      <c r="EX376" s="46"/>
      <c r="EY376" s="46"/>
      <c r="EZ376" s="46"/>
      <c r="FA376" s="46"/>
      <c r="FB376" s="46"/>
      <c r="FC376" s="46"/>
      <c r="FD376" s="46"/>
      <c r="FE376" s="46"/>
      <c r="FF376" s="46"/>
      <c r="FG376" s="46"/>
      <c r="FH376" s="46"/>
      <c r="FI376" s="46"/>
      <c r="FJ376" s="46"/>
      <c r="FK376" s="46"/>
      <c r="FL376" s="46"/>
      <c r="FM376" s="46"/>
      <c r="FN376" s="46"/>
      <c r="FO376" s="46"/>
      <c r="FP376" s="46"/>
      <c r="FQ376" s="46"/>
      <c r="FR376" s="46"/>
      <c r="FS376" s="46"/>
      <c r="FT376" s="46"/>
      <c r="FU376" s="46"/>
      <c r="FV376" s="46"/>
      <c r="FW376" s="46"/>
      <c r="FX376" s="46"/>
      <c r="FY376" s="46"/>
      <c r="FZ376" s="46"/>
      <c r="GA376" s="46"/>
      <c r="GB376" s="46"/>
      <c r="GC376" s="46"/>
      <c r="GD376" s="46"/>
      <c r="GE376" s="46"/>
      <c r="GF376" s="46"/>
      <c r="GG376" s="46"/>
      <c r="GH376" s="46"/>
      <c r="GI376" s="46"/>
      <c r="GJ376" s="46"/>
      <c r="GK376" s="46"/>
      <c r="GL376" s="46"/>
      <c r="GM376" s="46"/>
      <c r="GN376" s="46"/>
      <c r="GO376" s="46"/>
      <c r="GP376" s="46"/>
      <c r="GQ376" s="46"/>
      <c r="GR376" s="46"/>
      <c r="GS376" s="46"/>
      <c r="GT376" s="46"/>
      <c r="GU376" s="46"/>
      <c r="GV376" s="46"/>
      <c r="GW376" s="46"/>
      <c r="GX376" s="46"/>
      <c r="GY376" s="46"/>
      <c r="GZ376" s="46"/>
      <c r="HA376" s="46"/>
      <c r="HB376" s="46"/>
      <c r="HC376" s="46"/>
      <c r="HD376" s="46"/>
      <c r="HE376" s="46"/>
      <c r="HF376" s="46"/>
      <c r="HG376" s="46"/>
      <c r="HH376" s="46"/>
      <c r="HI376" s="46"/>
      <c r="HJ376" s="46"/>
      <c r="HK376" s="46"/>
      <c r="HL376" s="46"/>
      <c r="HM376" s="46"/>
      <c r="HN376" s="46"/>
      <c r="HO376" s="46"/>
      <c r="HP376" s="46"/>
      <c r="HQ376" s="46"/>
      <c r="HR376" s="46"/>
      <c r="HS376" s="46"/>
      <c r="HT376" s="46"/>
      <c r="HU376" s="46"/>
      <c r="HV376" s="46"/>
      <c r="HW376" s="46"/>
      <c r="HX376" s="46"/>
      <c r="HY376" s="46"/>
      <c r="HZ376" s="46"/>
      <c r="IA376" s="46"/>
      <c r="IB376" s="46"/>
      <c r="IC376" s="46"/>
      <c r="ID376" s="46"/>
      <c r="IE376" s="46"/>
      <c r="IF376" s="46"/>
      <c r="IG376" s="46"/>
      <c r="IH376" s="46"/>
      <c r="II376" s="46"/>
      <c r="IJ376" s="46"/>
      <c r="IK376" s="46"/>
      <c r="IL376" s="46"/>
      <c r="IM376" s="46"/>
      <c r="IN376" s="46"/>
      <c r="IO376" s="46"/>
      <c r="IP376" s="46"/>
      <c r="IQ376" s="46"/>
      <c r="IR376" s="46"/>
      <c r="IS376" s="46"/>
      <c r="IT376" s="46"/>
      <c r="IU376" s="46"/>
      <c r="IV376" s="46"/>
      <c r="IW376" s="46"/>
      <c r="IX376" s="46"/>
      <c r="IY376" s="46"/>
      <c r="IZ376" s="46"/>
      <c r="JA376" s="46"/>
      <c r="JB376" s="46"/>
      <c r="JC376" s="46"/>
      <c r="JD376" s="46"/>
      <c r="JE376" s="46"/>
      <c r="JF376" s="46"/>
      <c r="JG376" s="46"/>
      <c r="JH376" s="46"/>
      <c r="JI376" s="46"/>
      <c r="JJ376" s="46"/>
      <c r="JK376" s="46"/>
      <c r="JL376" s="46"/>
      <c r="JM376" s="46"/>
      <c r="JN376" s="46"/>
      <c r="JO376" s="46"/>
      <c r="JP376" s="46"/>
      <c r="JQ376" s="46"/>
      <c r="JR376" s="46"/>
      <c r="JS376" s="46"/>
      <c r="JT376" s="46"/>
      <c r="JU376" s="46"/>
      <c r="JV376" s="46"/>
      <c r="JW376" s="46"/>
      <c r="JX376" s="46"/>
      <c r="JY376" s="46"/>
      <c r="JZ376" s="46"/>
      <c r="KA376" s="46"/>
      <c r="KB376" s="46"/>
      <c r="KC376" s="46"/>
      <c r="KD376" s="46"/>
      <c r="KE376" s="46"/>
      <c r="KF376" s="46"/>
      <c r="KG376" s="46"/>
      <c r="KH376" s="46"/>
      <c r="KI376" s="46"/>
      <c r="KJ376" s="46"/>
      <c r="KK376" s="46"/>
      <c r="KL376" s="46"/>
      <c r="KM376" s="46"/>
      <c r="KN376" s="46"/>
      <c r="KO376" s="46"/>
      <c r="KP376" s="46"/>
      <c r="KQ376" s="46"/>
      <c r="KR376" s="46"/>
      <c r="KS376" s="46"/>
      <c r="KT376" s="46"/>
      <c r="KU376" s="46"/>
      <c r="KV376" s="46"/>
      <c r="KW376" s="46"/>
      <c r="KX376" s="46"/>
      <c r="KY376" s="46"/>
      <c r="KZ376" s="46"/>
      <c r="LA376" s="46"/>
      <c r="LB376" s="46"/>
      <c r="LC376" s="46"/>
      <c r="LD376" s="46"/>
      <c r="LE376" s="46"/>
      <c r="LF376" s="46"/>
      <c r="LG376" s="46"/>
      <c r="LH376" s="46"/>
      <c r="LI376" s="46"/>
      <c r="LJ376" s="46"/>
      <c r="LK376" s="46"/>
      <c r="LL376" s="46"/>
      <c r="LM376" s="46"/>
      <c r="LN376" s="46"/>
      <c r="LO376" s="46"/>
      <c r="LP376" s="46"/>
      <c r="LQ376" s="46"/>
      <c r="LR376" s="46"/>
      <c r="LS376" s="46"/>
      <c r="LT376" s="46"/>
      <c r="LU376" s="46"/>
      <c r="LV376" s="46"/>
      <c r="LW376" s="46"/>
      <c r="LX376" s="46"/>
      <c r="LY376" s="46"/>
      <c r="LZ376" s="46"/>
      <c r="MA376" s="46"/>
      <c r="MB376" s="46"/>
      <c r="MC376" s="46"/>
      <c r="MD376" s="46"/>
      <c r="ME376" s="46"/>
      <c r="MF376" s="46"/>
      <c r="MG376" s="46"/>
      <c r="MH376" s="46"/>
      <c r="MI376" s="46"/>
      <c r="MJ376" s="46"/>
      <c r="MK376" s="46"/>
      <c r="ML376" s="46"/>
      <c r="MM376" s="46"/>
      <c r="MN376" s="46"/>
      <c r="MO376" s="46"/>
      <c r="MP376" s="46"/>
      <c r="MQ376" s="46"/>
      <c r="MR376" s="46"/>
      <c r="MS376" s="46"/>
      <c r="MT376" s="46"/>
      <c r="MU376" s="46"/>
      <c r="MV376" s="46"/>
      <c r="MW376" s="46"/>
      <c r="MX376" s="46"/>
      <c r="MY376" s="46"/>
      <c r="MZ376" s="46"/>
      <c r="NA376" s="46"/>
      <c r="NB376" s="46"/>
      <c r="NC376" s="46"/>
      <c r="ND376" s="46"/>
      <c r="NE376" s="46"/>
      <c r="NF376" s="46"/>
      <c r="NG376" s="46"/>
      <c r="NH376" s="46"/>
      <c r="NI376" s="46"/>
      <c r="NJ376" s="46"/>
      <c r="NK376" s="46"/>
      <c r="NL376" s="46"/>
      <c r="NM376" s="46"/>
      <c r="NN376" s="46"/>
      <c r="NO376" s="46"/>
      <c r="NP376" s="46"/>
      <c r="NQ376" s="46"/>
      <c r="NR376" s="46"/>
      <c r="NS376" s="46"/>
      <c r="NT376" s="46"/>
      <c r="NU376" s="46"/>
      <c r="NV376" s="46"/>
      <c r="NW376" s="46"/>
      <c r="NX376" s="46"/>
      <c r="NY376" s="46"/>
      <c r="NZ376" s="46"/>
      <c r="OA376" s="46"/>
      <c r="OB376" s="46"/>
      <c r="OC376" s="46"/>
      <c r="OD376" s="46"/>
      <c r="OE376" s="46"/>
      <c r="OF376" s="46"/>
      <c r="OG376" s="46"/>
      <c r="OH376" s="46"/>
      <c r="OI376" s="46"/>
      <c r="OJ376" s="46"/>
      <c r="OK376" s="46"/>
      <c r="OL376" s="46"/>
      <c r="OM376" s="46"/>
      <c r="ON376" s="46"/>
      <c r="OO376" s="46"/>
      <c r="OP376" s="46"/>
      <c r="OQ376" s="46"/>
      <c r="OR376" s="46"/>
      <c r="OS376" s="46"/>
      <c r="OT376" s="46"/>
      <c r="OU376" s="46"/>
      <c r="OV376" s="46"/>
      <c r="OW376" s="46"/>
      <c r="OX376" s="46"/>
      <c r="OY376" s="46"/>
      <c r="OZ376" s="46"/>
      <c r="PA376" s="46"/>
      <c r="PB376" s="46"/>
      <c r="PC376" s="46"/>
      <c r="PD376" s="46"/>
      <c r="PE376" s="46"/>
      <c r="PF376" s="46"/>
      <c r="PG376" s="46"/>
      <c r="PH376" s="46"/>
      <c r="PI376" s="46"/>
      <c r="PJ376" s="46"/>
      <c r="PK376" s="46"/>
      <c r="PL376" s="46"/>
      <c r="PM376" s="46"/>
      <c r="PN376" s="46"/>
      <c r="PO376" s="46"/>
      <c r="PP376" s="46"/>
      <c r="PQ376" s="46"/>
      <c r="PR376" s="46"/>
      <c r="PS376" s="46"/>
      <c r="PT376" s="46"/>
    </row>
    <row r="377" spans="1:436" s="2" customFormat="1" x14ac:dyDescent="0.2">
      <c r="A377" s="70" t="s">
        <v>119</v>
      </c>
      <c r="B377" s="49" t="s">
        <v>51</v>
      </c>
      <c r="C377" s="80">
        <v>20</v>
      </c>
      <c r="D377" s="80">
        <v>18</v>
      </c>
      <c r="E377" s="80">
        <v>18</v>
      </c>
      <c r="F377" s="80">
        <v>17</v>
      </c>
      <c r="G377" s="80">
        <v>18</v>
      </c>
      <c r="H377" s="80">
        <v>0</v>
      </c>
      <c r="I377" s="80">
        <v>18</v>
      </c>
      <c r="J377" s="80">
        <v>18</v>
      </c>
      <c r="K377" s="80">
        <f t="shared" si="456"/>
        <v>0</v>
      </c>
      <c r="L377" s="80">
        <f t="shared" si="457"/>
        <v>0</v>
      </c>
      <c r="M377" s="80">
        <f t="shared" si="458"/>
        <v>0</v>
      </c>
      <c r="N377" s="80">
        <f t="shared" si="459"/>
        <v>0</v>
      </c>
      <c r="O377" s="80">
        <f t="shared" si="460"/>
        <v>0</v>
      </c>
      <c r="P377" s="80">
        <f t="shared" si="461"/>
        <v>0</v>
      </c>
      <c r="Q377" s="46"/>
      <c r="R377" s="46"/>
      <c r="S377" s="46"/>
      <c r="T377" s="46"/>
      <c r="U377" s="46"/>
      <c r="V377" s="46"/>
      <c r="W377" s="46"/>
      <c r="X377" s="46"/>
      <c r="Y377" s="46"/>
      <c r="Z377" s="46"/>
      <c r="AA377" s="46"/>
      <c r="AB377" s="46"/>
      <c r="AC377" s="46"/>
      <c r="AD377" s="46"/>
      <c r="AE377" s="46"/>
      <c r="AF377" s="46"/>
      <c r="AG377" s="46"/>
      <c r="AH377" s="46"/>
      <c r="AI377" s="46"/>
      <c r="AJ377" s="46"/>
      <c r="AK377" s="46"/>
      <c r="AL377" s="46"/>
      <c r="AM377" s="46"/>
      <c r="AN377" s="46"/>
      <c r="AO377" s="46"/>
      <c r="AP377" s="46"/>
      <c r="AQ377" s="46"/>
      <c r="AR377" s="46"/>
      <c r="AS377" s="46"/>
      <c r="AT377" s="46"/>
      <c r="AU377" s="46"/>
      <c r="AV377" s="46"/>
      <c r="AW377" s="46"/>
      <c r="AX377" s="46"/>
      <c r="AY377" s="46"/>
      <c r="AZ377" s="46"/>
      <c r="BA377" s="46"/>
      <c r="BB377" s="46"/>
      <c r="BC377" s="46"/>
      <c r="BD377" s="46"/>
      <c r="BE377" s="46"/>
      <c r="BF377" s="46"/>
      <c r="BG377" s="46"/>
      <c r="BH377" s="46"/>
      <c r="BI377" s="46"/>
      <c r="BJ377" s="46"/>
      <c r="BK377" s="46"/>
      <c r="BL377" s="46"/>
      <c r="BM377" s="46"/>
      <c r="BN377" s="46"/>
      <c r="BO377" s="46"/>
      <c r="BP377" s="46"/>
      <c r="BQ377" s="46"/>
      <c r="BR377" s="46"/>
      <c r="BS377" s="46"/>
      <c r="BT377" s="46"/>
      <c r="BU377" s="46"/>
      <c r="BV377" s="46"/>
      <c r="BW377" s="46"/>
      <c r="BX377" s="46"/>
      <c r="BY377" s="46"/>
      <c r="BZ377" s="46"/>
      <c r="CA377" s="46"/>
      <c r="CB377" s="46"/>
      <c r="CC377" s="46"/>
      <c r="CD377" s="46"/>
      <c r="CE377" s="46"/>
      <c r="CF377" s="46"/>
      <c r="CG377" s="46"/>
      <c r="CH377" s="46"/>
      <c r="CI377" s="46"/>
      <c r="CJ377" s="46"/>
      <c r="CK377" s="46"/>
      <c r="CL377" s="46"/>
      <c r="CM377" s="46"/>
      <c r="CN377" s="46"/>
      <c r="CO377" s="46"/>
      <c r="CP377" s="46"/>
      <c r="CQ377" s="46"/>
      <c r="CR377" s="46"/>
      <c r="CS377" s="46"/>
      <c r="CT377" s="46"/>
      <c r="CU377" s="46"/>
      <c r="CV377" s="46"/>
      <c r="CW377" s="46"/>
      <c r="CX377" s="46"/>
      <c r="CY377" s="46"/>
      <c r="CZ377" s="46"/>
      <c r="DA377" s="46"/>
      <c r="DB377" s="46"/>
      <c r="DC377" s="46"/>
      <c r="DD377" s="46"/>
      <c r="DE377" s="46"/>
      <c r="DF377" s="46"/>
      <c r="DG377" s="46"/>
      <c r="DH377" s="46"/>
      <c r="DI377" s="46"/>
      <c r="DJ377" s="46"/>
      <c r="DK377" s="46"/>
      <c r="DL377" s="46"/>
      <c r="DM377" s="46"/>
      <c r="DN377" s="46"/>
      <c r="DO377" s="46"/>
      <c r="DP377" s="46"/>
      <c r="DQ377" s="46"/>
      <c r="DR377" s="46"/>
      <c r="DS377" s="46"/>
      <c r="DT377" s="46"/>
      <c r="DU377" s="46"/>
      <c r="DV377" s="46"/>
      <c r="DW377" s="46"/>
      <c r="DX377" s="46"/>
      <c r="DY377" s="46"/>
      <c r="DZ377" s="46"/>
      <c r="EA377" s="46"/>
      <c r="EB377" s="46"/>
      <c r="EC377" s="46"/>
      <c r="ED377" s="46"/>
      <c r="EE377" s="46"/>
      <c r="EF377" s="46"/>
      <c r="EG377" s="46"/>
      <c r="EH377" s="46"/>
      <c r="EI377" s="46"/>
      <c r="EJ377" s="46"/>
      <c r="EK377" s="46"/>
      <c r="EL377" s="46"/>
      <c r="EM377" s="46"/>
      <c r="EN377" s="46"/>
      <c r="EO377" s="46"/>
      <c r="EP377" s="46"/>
      <c r="EQ377" s="46"/>
      <c r="ER377" s="46"/>
      <c r="ES377" s="46"/>
      <c r="ET377" s="46"/>
      <c r="EU377" s="46"/>
      <c r="EV377" s="46"/>
      <c r="EW377" s="46"/>
      <c r="EX377" s="46"/>
      <c r="EY377" s="46"/>
      <c r="EZ377" s="46"/>
      <c r="FA377" s="46"/>
      <c r="FB377" s="46"/>
      <c r="FC377" s="46"/>
      <c r="FD377" s="46"/>
      <c r="FE377" s="46"/>
      <c r="FF377" s="46"/>
      <c r="FG377" s="46"/>
      <c r="FH377" s="46"/>
      <c r="FI377" s="46"/>
      <c r="FJ377" s="46"/>
      <c r="FK377" s="46"/>
      <c r="FL377" s="46"/>
      <c r="FM377" s="46"/>
      <c r="FN377" s="46"/>
      <c r="FO377" s="46"/>
      <c r="FP377" s="46"/>
      <c r="FQ377" s="46"/>
      <c r="FR377" s="46"/>
      <c r="FS377" s="46"/>
      <c r="FT377" s="46"/>
      <c r="FU377" s="46"/>
      <c r="FV377" s="46"/>
      <c r="FW377" s="46"/>
      <c r="FX377" s="46"/>
      <c r="FY377" s="46"/>
      <c r="FZ377" s="46"/>
      <c r="GA377" s="46"/>
      <c r="GB377" s="46"/>
      <c r="GC377" s="46"/>
      <c r="GD377" s="46"/>
      <c r="GE377" s="46"/>
      <c r="GF377" s="46"/>
      <c r="GG377" s="46"/>
      <c r="GH377" s="46"/>
      <c r="GI377" s="46"/>
      <c r="GJ377" s="46"/>
      <c r="GK377" s="46"/>
      <c r="GL377" s="46"/>
      <c r="GM377" s="46"/>
      <c r="GN377" s="46"/>
      <c r="GO377" s="46"/>
      <c r="GP377" s="46"/>
      <c r="GQ377" s="46"/>
      <c r="GR377" s="46"/>
      <c r="GS377" s="46"/>
      <c r="GT377" s="46"/>
      <c r="GU377" s="46"/>
      <c r="GV377" s="46"/>
      <c r="GW377" s="46"/>
      <c r="GX377" s="46"/>
      <c r="GY377" s="46"/>
      <c r="GZ377" s="46"/>
      <c r="HA377" s="46"/>
      <c r="HB377" s="46"/>
      <c r="HC377" s="46"/>
      <c r="HD377" s="46"/>
      <c r="HE377" s="46"/>
      <c r="HF377" s="46"/>
      <c r="HG377" s="46"/>
      <c r="HH377" s="46"/>
      <c r="HI377" s="46"/>
      <c r="HJ377" s="46"/>
      <c r="HK377" s="46"/>
      <c r="HL377" s="46"/>
      <c r="HM377" s="46"/>
      <c r="HN377" s="46"/>
      <c r="HO377" s="46"/>
      <c r="HP377" s="46"/>
      <c r="HQ377" s="46"/>
      <c r="HR377" s="46"/>
      <c r="HS377" s="46"/>
      <c r="HT377" s="46"/>
      <c r="HU377" s="46"/>
      <c r="HV377" s="46"/>
      <c r="HW377" s="46"/>
      <c r="HX377" s="46"/>
      <c r="HY377" s="46"/>
      <c r="HZ377" s="46"/>
      <c r="IA377" s="46"/>
      <c r="IB377" s="46"/>
      <c r="IC377" s="46"/>
      <c r="ID377" s="46"/>
      <c r="IE377" s="46"/>
      <c r="IF377" s="46"/>
      <c r="IG377" s="46"/>
      <c r="IH377" s="46"/>
      <c r="II377" s="46"/>
      <c r="IJ377" s="46"/>
      <c r="IK377" s="46"/>
      <c r="IL377" s="46"/>
      <c r="IM377" s="46"/>
      <c r="IN377" s="46"/>
      <c r="IO377" s="46"/>
      <c r="IP377" s="46"/>
      <c r="IQ377" s="46"/>
      <c r="IR377" s="46"/>
      <c r="IS377" s="46"/>
      <c r="IT377" s="46"/>
      <c r="IU377" s="46"/>
      <c r="IV377" s="46"/>
      <c r="IW377" s="46"/>
      <c r="IX377" s="46"/>
      <c r="IY377" s="46"/>
      <c r="IZ377" s="46"/>
      <c r="JA377" s="46"/>
      <c r="JB377" s="46"/>
      <c r="JC377" s="46"/>
      <c r="JD377" s="46"/>
      <c r="JE377" s="46"/>
      <c r="JF377" s="46"/>
      <c r="JG377" s="46"/>
      <c r="JH377" s="46"/>
      <c r="JI377" s="46"/>
      <c r="JJ377" s="46"/>
      <c r="JK377" s="46"/>
      <c r="JL377" s="46"/>
      <c r="JM377" s="46"/>
      <c r="JN377" s="46"/>
      <c r="JO377" s="46"/>
      <c r="JP377" s="46"/>
      <c r="JQ377" s="46"/>
      <c r="JR377" s="46"/>
      <c r="JS377" s="46"/>
      <c r="JT377" s="46"/>
      <c r="JU377" s="46"/>
      <c r="JV377" s="46"/>
      <c r="JW377" s="46"/>
      <c r="JX377" s="46"/>
      <c r="JY377" s="46"/>
      <c r="JZ377" s="46"/>
      <c r="KA377" s="46"/>
      <c r="KB377" s="46"/>
      <c r="KC377" s="46"/>
      <c r="KD377" s="46"/>
      <c r="KE377" s="46"/>
      <c r="KF377" s="46"/>
      <c r="KG377" s="46"/>
      <c r="KH377" s="46"/>
      <c r="KI377" s="46"/>
      <c r="KJ377" s="46"/>
      <c r="KK377" s="46"/>
      <c r="KL377" s="46"/>
      <c r="KM377" s="46"/>
      <c r="KN377" s="46"/>
      <c r="KO377" s="46"/>
      <c r="KP377" s="46"/>
      <c r="KQ377" s="46"/>
      <c r="KR377" s="46"/>
      <c r="KS377" s="46"/>
      <c r="KT377" s="46"/>
      <c r="KU377" s="46"/>
      <c r="KV377" s="46"/>
      <c r="KW377" s="46"/>
      <c r="KX377" s="46"/>
      <c r="KY377" s="46"/>
      <c r="KZ377" s="46"/>
      <c r="LA377" s="46"/>
      <c r="LB377" s="46"/>
      <c r="LC377" s="46"/>
      <c r="LD377" s="46"/>
      <c r="LE377" s="46"/>
      <c r="LF377" s="46"/>
      <c r="LG377" s="46"/>
      <c r="LH377" s="46"/>
      <c r="LI377" s="46"/>
      <c r="LJ377" s="46"/>
      <c r="LK377" s="46"/>
      <c r="LL377" s="46"/>
      <c r="LM377" s="46"/>
      <c r="LN377" s="46"/>
      <c r="LO377" s="46"/>
      <c r="LP377" s="46"/>
      <c r="LQ377" s="46"/>
      <c r="LR377" s="46"/>
      <c r="LS377" s="46"/>
      <c r="LT377" s="46"/>
      <c r="LU377" s="46"/>
      <c r="LV377" s="46"/>
      <c r="LW377" s="46"/>
      <c r="LX377" s="46"/>
      <c r="LY377" s="46"/>
      <c r="LZ377" s="46"/>
      <c r="MA377" s="46"/>
      <c r="MB377" s="46"/>
      <c r="MC377" s="46"/>
      <c r="MD377" s="46"/>
      <c r="ME377" s="46"/>
      <c r="MF377" s="46"/>
      <c r="MG377" s="46"/>
      <c r="MH377" s="46"/>
      <c r="MI377" s="46"/>
      <c r="MJ377" s="46"/>
      <c r="MK377" s="46"/>
      <c r="ML377" s="46"/>
      <c r="MM377" s="46"/>
      <c r="MN377" s="46"/>
      <c r="MO377" s="46"/>
      <c r="MP377" s="46"/>
      <c r="MQ377" s="46"/>
      <c r="MR377" s="46"/>
      <c r="MS377" s="46"/>
      <c r="MT377" s="46"/>
      <c r="MU377" s="46"/>
      <c r="MV377" s="46"/>
      <c r="MW377" s="46"/>
      <c r="MX377" s="46"/>
      <c r="MY377" s="46"/>
      <c r="MZ377" s="46"/>
      <c r="NA377" s="46"/>
      <c r="NB377" s="46"/>
      <c r="NC377" s="46"/>
      <c r="ND377" s="46"/>
      <c r="NE377" s="46"/>
      <c r="NF377" s="46"/>
      <c r="NG377" s="46"/>
      <c r="NH377" s="46"/>
      <c r="NI377" s="46"/>
      <c r="NJ377" s="46"/>
      <c r="NK377" s="46"/>
      <c r="NL377" s="46"/>
      <c r="NM377" s="46"/>
      <c r="NN377" s="46"/>
      <c r="NO377" s="46"/>
      <c r="NP377" s="46"/>
      <c r="NQ377" s="46"/>
      <c r="NR377" s="46"/>
      <c r="NS377" s="46"/>
      <c r="NT377" s="46"/>
      <c r="NU377" s="46"/>
      <c r="NV377" s="46"/>
      <c r="NW377" s="46"/>
      <c r="NX377" s="46"/>
      <c r="NY377" s="46"/>
      <c r="NZ377" s="46"/>
      <c r="OA377" s="46"/>
      <c r="OB377" s="46"/>
      <c r="OC377" s="46"/>
      <c r="OD377" s="46"/>
      <c r="OE377" s="46"/>
      <c r="OF377" s="46"/>
      <c r="OG377" s="46"/>
      <c r="OH377" s="46"/>
      <c r="OI377" s="46"/>
      <c r="OJ377" s="46"/>
      <c r="OK377" s="46"/>
      <c r="OL377" s="46"/>
      <c r="OM377" s="46"/>
      <c r="ON377" s="46"/>
      <c r="OO377" s="46"/>
      <c r="OP377" s="46"/>
      <c r="OQ377" s="46"/>
      <c r="OR377" s="46"/>
      <c r="OS377" s="46"/>
      <c r="OT377" s="46"/>
      <c r="OU377" s="46"/>
      <c r="OV377" s="46"/>
      <c r="OW377" s="46"/>
      <c r="OX377" s="46"/>
      <c r="OY377" s="46"/>
      <c r="OZ377" s="46"/>
      <c r="PA377" s="46"/>
      <c r="PB377" s="46"/>
      <c r="PC377" s="46"/>
      <c r="PD377" s="46"/>
      <c r="PE377" s="46"/>
      <c r="PF377" s="46"/>
      <c r="PG377" s="46"/>
      <c r="PH377" s="46"/>
      <c r="PI377" s="46"/>
      <c r="PJ377" s="46"/>
      <c r="PK377" s="46"/>
      <c r="PL377" s="46"/>
      <c r="PM377" s="46"/>
      <c r="PN377" s="46"/>
      <c r="PO377" s="46"/>
      <c r="PP377" s="46"/>
      <c r="PQ377" s="46"/>
      <c r="PR377" s="46"/>
      <c r="PS377" s="46"/>
      <c r="PT377" s="46"/>
    </row>
    <row r="378" spans="1:436" s="2" customFormat="1" x14ac:dyDescent="0.2">
      <c r="A378" s="70" t="s">
        <v>120</v>
      </c>
      <c r="B378" s="49" t="s">
        <v>51</v>
      </c>
      <c r="C378" s="80">
        <v>29</v>
      </c>
      <c r="D378" s="80">
        <v>29</v>
      </c>
      <c r="E378" s="80">
        <v>27.4</v>
      </c>
      <c r="F378" s="80">
        <v>28</v>
      </c>
      <c r="G378" s="80">
        <v>26.7</v>
      </c>
      <c r="H378" s="80">
        <v>27.1</v>
      </c>
      <c r="I378" s="80">
        <v>27.1</v>
      </c>
      <c r="J378" s="80">
        <v>27.1</v>
      </c>
      <c r="K378" s="80">
        <f t="shared" si="456"/>
        <v>27.208400000000001</v>
      </c>
      <c r="L378" s="80">
        <f t="shared" si="457"/>
        <v>27.316800000000001</v>
      </c>
      <c r="M378" s="80">
        <f t="shared" si="458"/>
        <v>27.344441999999997</v>
      </c>
      <c r="N378" s="80">
        <f t="shared" si="459"/>
        <v>27.508017600000002</v>
      </c>
      <c r="O378" s="80">
        <f t="shared" si="460"/>
        <v>27.508508651999996</v>
      </c>
      <c r="P378" s="80">
        <f t="shared" si="461"/>
        <v>27.783097776000002</v>
      </c>
      <c r="Q378" s="46"/>
      <c r="R378" s="46"/>
      <c r="S378" s="46"/>
      <c r="T378" s="46"/>
      <c r="U378" s="46"/>
      <c r="V378" s="46"/>
      <c r="W378" s="46"/>
      <c r="X378" s="46"/>
      <c r="Y378" s="46"/>
      <c r="Z378" s="46"/>
      <c r="AA378" s="46"/>
      <c r="AB378" s="46"/>
      <c r="AC378" s="46"/>
      <c r="AD378" s="46"/>
      <c r="AE378" s="46"/>
      <c r="AF378" s="46"/>
      <c r="AG378" s="46"/>
      <c r="AH378" s="46"/>
      <c r="AI378" s="46"/>
      <c r="AJ378" s="46"/>
      <c r="AK378" s="46"/>
      <c r="AL378" s="46"/>
      <c r="AM378" s="46"/>
      <c r="AN378" s="46"/>
      <c r="AO378" s="46"/>
      <c r="AP378" s="46"/>
      <c r="AQ378" s="46"/>
      <c r="AR378" s="46"/>
      <c r="AS378" s="46"/>
      <c r="AT378" s="46"/>
      <c r="AU378" s="46"/>
      <c r="AV378" s="46"/>
      <c r="AW378" s="46"/>
      <c r="AX378" s="46"/>
      <c r="AY378" s="46"/>
      <c r="AZ378" s="46"/>
      <c r="BA378" s="46"/>
      <c r="BB378" s="46"/>
      <c r="BC378" s="46"/>
      <c r="BD378" s="46"/>
      <c r="BE378" s="46"/>
      <c r="BF378" s="46"/>
      <c r="BG378" s="46"/>
      <c r="BH378" s="46"/>
      <c r="BI378" s="46"/>
      <c r="BJ378" s="46"/>
      <c r="BK378" s="46"/>
      <c r="BL378" s="46"/>
      <c r="BM378" s="46"/>
      <c r="BN378" s="46"/>
      <c r="BO378" s="46"/>
      <c r="BP378" s="46"/>
      <c r="BQ378" s="46"/>
      <c r="BR378" s="46"/>
      <c r="BS378" s="46"/>
      <c r="BT378" s="46"/>
      <c r="BU378" s="46"/>
      <c r="BV378" s="46"/>
      <c r="BW378" s="46"/>
      <c r="BX378" s="46"/>
      <c r="BY378" s="46"/>
      <c r="BZ378" s="46"/>
      <c r="CA378" s="46"/>
      <c r="CB378" s="46"/>
      <c r="CC378" s="46"/>
      <c r="CD378" s="46"/>
      <c r="CE378" s="46"/>
      <c r="CF378" s="46"/>
      <c r="CG378" s="46"/>
      <c r="CH378" s="46"/>
      <c r="CI378" s="46"/>
      <c r="CJ378" s="46"/>
      <c r="CK378" s="46"/>
      <c r="CL378" s="46"/>
      <c r="CM378" s="46"/>
      <c r="CN378" s="46"/>
      <c r="CO378" s="46"/>
      <c r="CP378" s="46"/>
      <c r="CQ378" s="46"/>
      <c r="CR378" s="46"/>
      <c r="CS378" s="46"/>
      <c r="CT378" s="46"/>
      <c r="CU378" s="46"/>
      <c r="CV378" s="46"/>
      <c r="CW378" s="46"/>
      <c r="CX378" s="46"/>
      <c r="CY378" s="46"/>
      <c r="CZ378" s="46"/>
      <c r="DA378" s="46"/>
      <c r="DB378" s="46"/>
      <c r="DC378" s="46"/>
      <c r="DD378" s="46"/>
      <c r="DE378" s="46"/>
      <c r="DF378" s="46"/>
      <c r="DG378" s="46"/>
      <c r="DH378" s="46"/>
      <c r="DI378" s="46"/>
      <c r="DJ378" s="46"/>
      <c r="DK378" s="46"/>
      <c r="DL378" s="46"/>
      <c r="DM378" s="46"/>
      <c r="DN378" s="46"/>
      <c r="DO378" s="46"/>
      <c r="DP378" s="46"/>
      <c r="DQ378" s="46"/>
      <c r="DR378" s="46"/>
      <c r="DS378" s="46"/>
      <c r="DT378" s="46"/>
      <c r="DU378" s="46"/>
      <c r="DV378" s="46"/>
      <c r="DW378" s="46"/>
      <c r="DX378" s="46"/>
      <c r="DY378" s="46"/>
      <c r="DZ378" s="46"/>
      <c r="EA378" s="46"/>
      <c r="EB378" s="46"/>
      <c r="EC378" s="46"/>
      <c r="ED378" s="46"/>
      <c r="EE378" s="46"/>
      <c r="EF378" s="46"/>
      <c r="EG378" s="46"/>
      <c r="EH378" s="46"/>
      <c r="EI378" s="46"/>
      <c r="EJ378" s="46"/>
      <c r="EK378" s="46"/>
      <c r="EL378" s="46"/>
      <c r="EM378" s="46"/>
      <c r="EN378" s="46"/>
      <c r="EO378" s="46"/>
      <c r="EP378" s="46"/>
      <c r="EQ378" s="46"/>
      <c r="ER378" s="46"/>
      <c r="ES378" s="46"/>
      <c r="ET378" s="46"/>
      <c r="EU378" s="46"/>
      <c r="EV378" s="46"/>
      <c r="EW378" s="46"/>
      <c r="EX378" s="46"/>
      <c r="EY378" s="46"/>
      <c r="EZ378" s="46"/>
      <c r="FA378" s="46"/>
      <c r="FB378" s="46"/>
      <c r="FC378" s="46"/>
      <c r="FD378" s="46"/>
      <c r="FE378" s="46"/>
      <c r="FF378" s="46"/>
      <c r="FG378" s="46"/>
      <c r="FH378" s="46"/>
      <c r="FI378" s="46"/>
      <c r="FJ378" s="46"/>
      <c r="FK378" s="46"/>
      <c r="FL378" s="46"/>
      <c r="FM378" s="46"/>
      <c r="FN378" s="46"/>
      <c r="FO378" s="46"/>
      <c r="FP378" s="46"/>
      <c r="FQ378" s="46"/>
      <c r="FR378" s="46"/>
      <c r="FS378" s="46"/>
      <c r="FT378" s="46"/>
      <c r="FU378" s="46"/>
      <c r="FV378" s="46"/>
      <c r="FW378" s="46"/>
      <c r="FX378" s="46"/>
      <c r="FY378" s="46"/>
      <c r="FZ378" s="46"/>
      <c r="GA378" s="46"/>
      <c r="GB378" s="46"/>
      <c r="GC378" s="46"/>
      <c r="GD378" s="46"/>
      <c r="GE378" s="46"/>
      <c r="GF378" s="46"/>
      <c r="GG378" s="46"/>
      <c r="GH378" s="46"/>
      <c r="GI378" s="46"/>
      <c r="GJ378" s="46"/>
      <c r="GK378" s="46"/>
      <c r="GL378" s="46"/>
      <c r="GM378" s="46"/>
      <c r="GN378" s="46"/>
      <c r="GO378" s="46"/>
      <c r="GP378" s="46"/>
      <c r="GQ378" s="46"/>
      <c r="GR378" s="46"/>
      <c r="GS378" s="46"/>
      <c r="GT378" s="46"/>
      <c r="GU378" s="46"/>
      <c r="GV378" s="46"/>
      <c r="GW378" s="46"/>
      <c r="GX378" s="46"/>
      <c r="GY378" s="46"/>
      <c r="GZ378" s="46"/>
      <c r="HA378" s="46"/>
      <c r="HB378" s="46"/>
      <c r="HC378" s="46"/>
      <c r="HD378" s="46"/>
      <c r="HE378" s="46"/>
      <c r="HF378" s="46"/>
      <c r="HG378" s="46"/>
      <c r="HH378" s="46"/>
      <c r="HI378" s="46"/>
      <c r="HJ378" s="46"/>
      <c r="HK378" s="46"/>
      <c r="HL378" s="46"/>
      <c r="HM378" s="46"/>
      <c r="HN378" s="46"/>
      <c r="HO378" s="46"/>
      <c r="HP378" s="46"/>
      <c r="HQ378" s="46"/>
      <c r="HR378" s="46"/>
      <c r="HS378" s="46"/>
      <c r="HT378" s="46"/>
      <c r="HU378" s="46"/>
      <c r="HV378" s="46"/>
      <c r="HW378" s="46"/>
      <c r="HX378" s="46"/>
      <c r="HY378" s="46"/>
      <c r="HZ378" s="46"/>
      <c r="IA378" s="46"/>
      <c r="IB378" s="46"/>
      <c r="IC378" s="46"/>
      <c r="ID378" s="46"/>
      <c r="IE378" s="46"/>
      <c r="IF378" s="46"/>
      <c r="IG378" s="46"/>
      <c r="IH378" s="46"/>
      <c r="II378" s="46"/>
      <c r="IJ378" s="46"/>
      <c r="IK378" s="46"/>
      <c r="IL378" s="46"/>
      <c r="IM378" s="46"/>
      <c r="IN378" s="46"/>
      <c r="IO378" s="46"/>
      <c r="IP378" s="46"/>
      <c r="IQ378" s="46"/>
      <c r="IR378" s="46"/>
      <c r="IS378" s="46"/>
      <c r="IT378" s="46"/>
      <c r="IU378" s="46"/>
      <c r="IV378" s="46"/>
      <c r="IW378" s="46"/>
      <c r="IX378" s="46"/>
      <c r="IY378" s="46"/>
      <c r="IZ378" s="46"/>
      <c r="JA378" s="46"/>
      <c r="JB378" s="46"/>
      <c r="JC378" s="46"/>
      <c r="JD378" s="46"/>
      <c r="JE378" s="46"/>
      <c r="JF378" s="46"/>
      <c r="JG378" s="46"/>
      <c r="JH378" s="46"/>
      <c r="JI378" s="46"/>
      <c r="JJ378" s="46"/>
      <c r="JK378" s="46"/>
      <c r="JL378" s="46"/>
      <c r="JM378" s="46"/>
      <c r="JN378" s="46"/>
      <c r="JO378" s="46"/>
      <c r="JP378" s="46"/>
      <c r="JQ378" s="46"/>
      <c r="JR378" s="46"/>
      <c r="JS378" s="46"/>
      <c r="JT378" s="46"/>
      <c r="JU378" s="46"/>
      <c r="JV378" s="46"/>
      <c r="JW378" s="46"/>
      <c r="JX378" s="46"/>
      <c r="JY378" s="46"/>
      <c r="JZ378" s="46"/>
      <c r="KA378" s="46"/>
      <c r="KB378" s="46"/>
      <c r="KC378" s="46"/>
      <c r="KD378" s="46"/>
      <c r="KE378" s="46"/>
      <c r="KF378" s="46"/>
      <c r="KG378" s="46"/>
      <c r="KH378" s="46"/>
      <c r="KI378" s="46"/>
      <c r="KJ378" s="46"/>
      <c r="KK378" s="46"/>
      <c r="KL378" s="46"/>
      <c r="KM378" s="46"/>
      <c r="KN378" s="46"/>
      <c r="KO378" s="46"/>
      <c r="KP378" s="46"/>
      <c r="KQ378" s="46"/>
      <c r="KR378" s="46"/>
      <c r="KS378" s="46"/>
      <c r="KT378" s="46"/>
      <c r="KU378" s="46"/>
      <c r="KV378" s="46"/>
      <c r="KW378" s="46"/>
      <c r="KX378" s="46"/>
      <c r="KY378" s="46"/>
      <c r="KZ378" s="46"/>
      <c r="LA378" s="46"/>
      <c r="LB378" s="46"/>
      <c r="LC378" s="46"/>
      <c r="LD378" s="46"/>
      <c r="LE378" s="46"/>
      <c r="LF378" s="46"/>
      <c r="LG378" s="46"/>
      <c r="LH378" s="46"/>
      <c r="LI378" s="46"/>
      <c r="LJ378" s="46"/>
      <c r="LK378" s="46"/>
      <c r="LL378" s="46"/>
      <c r="LM378" s="46"/>
      <c r="LN378" s="46"/>
      <c r="LO378" s="46"/>
      <c r="LP378" s="46"/>
      <c r="LQ378" s="46"/>
      <c r="LR378" s="46"/>
      <c r="LS378" s="46"/>
      <c r="LT378" s="46"/>
      <c r="LU378" s="46"/>
      <c r="LV378" s="46"/>
      <c r="LW378" s="46"/>
      <c r="LX378" s="46"/>
      <c r="LY378" s="46"/>
      <c r="LZ378" s="46"/>
      <c r="MA378" s="46"/>
      <c r="MB378" s="46"/>
      <c r="MC378" s="46"/>
      <c r="MD378" s="46"/>
      <c r="ME378" s="46"/>
      <c r="MF378" s="46"/>
      <c r="MG378" s="46"/>
      <c r="MH378" s="46"/>
      <c r="MI378" s="46"/>
      <c r="MJ378" s="46"/>
      <c r="MK378" s="46"/>
      <c r="ML378" s="46"/>
      <c r="MM378" s="46"/>
      <c r="MN378" s="46"/>
      <c r="MO378" s="46"/>
      <c r="MP378" s="46"/>
      <c r="MQ378" s="46"/>
      <c r="MR378" s="46"/>
      <c r="MS378" s="46"/>
      <c r="MT378" s="46"/>
      <c r="MU378" s="46"/>
      <c r="MV378" s="46"/>
      <c r="MW378" s="46"/>
      <c r="MX378" s="46"/>
      <c r="MY378" s="46"/>
      <c r="MZ378" s="46"/>
      <c r="NA378" s="46"/>
      <c r="NB378" s="46"/>
      <c r="NC378" s="46"/>
      <c r="ND378" s="46"/>
      <c r="NE378" s="46"/>
      <c r="NF378" s="46"/>
      <c r="NG378" s="46"/>
      <c r="NH378" s="46"/>
      <c r="NI378" s="46"/>
      <c r="NJ378" s="46"/>
      <c r="NK378" s="46"/>
      <c r="NL378" s="46"/>
      <c r="NM378" s="46"/>
      <c r="NN378" s="46"/>
      <c r="NO378" s="46"/>
      <c r="NP378" s="46"/>
      <c r="NQ378" s="46"/>
      <c r="NR378" s="46"/>
      <c r="NS378" s="46"/>
      <c r="NT378" s="46"/>
      <c r="NU378" s="46"/>
      <c r="NV378" s="46"/>
      <c r="NW378" s="46"/>
      <c r="NX378" s="46"/>
      <c r="NY378" s="46"/>
      <c r="NZ378" s="46"/>
      <c r="OA378" s="46"/>
      <c r="OB378" s="46"/>
      <c r="OC378" s="46"/>
      <c r="OD378" s="46"/>
      <c r="OE378" s="46"/>
      <c r="OF378" s="46"/>
      <c r="OG378" s="46"/>
      <c r="OH378" s="46"/>
      <c r="OI378" s="46"/>
      <c r="OJ378" s="46"/>
      <c r="OK378" s="46"/>
      <c r="OL378" s="46"/>
      <c r="OM378" s="46"/>
      <c r="ON378" s="46"/>
      <c r="OO378" s="46"/>
      <c r="OP378" s="46"/>
      <c r="OQ378" s="46"/>
      <c r="OR378" s="46"/>
      <c r="OS378" s="46"/>
      <c r="OT378" s="46"/>
      <c r="OU378" s="46"/>
      <c r="OV378" s="46"/>
      <c r="OW378" s="46"/>
      <c r="OX378" s="46"/>
      <c r="OY378" s="46"/>
      <c r="OZ378" s="46"/>
      <c r="PA378" s="46"/>
      <c r="PB378" s="46"/>
      <c r="PC378" s="46"/>
      <c r="PD378" s="46"/>
      <c r="PE378" s="46"/>
      <c r="PF378" s="46"/>
      <c r="PG378" s="46"/>
      <c r="PH378" s="46"/>
      <c r="PI378" s="46"/>
      <c r="PJ378" s="46"/>
      <c r="PK378" s="46"/>
      <c r="PL378" s="46"/>
      <c r="PM378" s="46"/>
      <c r="PN378" s="46"/>
      <c r="PO378" s="46"/>
      <c r="PP378" s="46"/>
      <c r="PQ378" s="46"/>
      <c r="PR378" s="46"/>
      <c r="PS378" s="46"/>
      <c r="PT378" s="46"/>
    </row>
    <row r="379" spans="1:436" s="2" customFormat="1" x14ac:dyDescent="0.2">
      <c r="A379" s="74" t="s">
        <v>47</v>
      </c>
      <c r="B379" s="49" t="s">
        <v>51</v>
      </c>
      <c r="C379" s="80">
        <v>1272</v>
      </c>
      <c r="D379" s="80">
        <v>1223</v>
      </c>
      <c r="E379" s="80">
        <v>1194</v>
      </c>
      <c r="F379" s="80">
        <v>1194</v>
      </c>
      <c r="G379" s="80">
        <v>1205.8499999999999</v>
      </c>
      <c r="H379" s="80">
        <v>1115</v>
      </c>
      <c r="I379" s="80">
        <v>1117</v>
      </c>
      <c r="J379" s="80">
        <v>1117</v>
      </c>
      <c r="K379" s="80">
        <f t="shared" si="456"/>
        <v>1119.46</v>
      </c>
      <c r="L379" s="80">
        <f t="shared" si="457"/>
        <v>1123.92</v>
      </c>
      <c r="M379" s="80">
        <f t="shared" si="458"/>
        <v>1125.0572999999999</v>
      </c>
      <c r="N379" s="80">
        <f t="shared" si="459"/>
        <v>1131.7874400000003</v>
      </c>
      <c r="O379" s="80">
        <f t="shared" si="460"/>
        <v>1131.8076438000001</v>
      </c>
      <c r="P379" s="80">
        <f t="shared" si="461"/>
        <v>1143.1053144000002</v>
      </c>
      <c r="Q379" s="46"/>
      <c r="R379" s="46"/>
      <c r="S379" s="46"/>
      <c r="T379" s="46"/>
      <c r="U379" s="46"/>
      <c r="V379" s="46"/>
      <c r="W379" s="46"/>
      <c r="X379" s="46"/>
      <c r="Y379" s="46"/>
      <c r="Z379" s="46"/>
      <c r="AA379" s="46"/>
      <c r="AB379" s="46"/>
      <c r="AC379" s="46"/>
      <c r="AD379" s="46"/>
      <c r="AE379" s="46"/>
      <c r="AF379" s="46"/>
      <c r="AG379" s="46"/>
      <c r="AH379" s="46"/>
      <c r="AI379" s="46"/>
      <c r="AJ379" s="46"/>
      <c r="AK379" s="46"/>
      <c r="AL379" s="46"/>
      <c r="AM379" s="46"/>
      <c r="AN379" s="46"/>
      <c r="AO379" s="46"/>
      <c r="AP379" s="46"/>
      <c r="AQ379" s="46"/>
      <c r="AR379" s="46"/>
      <c r="AS379" s="46"/>
      <c r="AT379" s="46"/>
      <c r="AU379" s="46"/>
      <c r="AV379" s="46"/>
      <c r="AW379" s="46"/>
      <c r="AX379" s="46"/>
      <c r="AY379" s="46"/>
      <c r="AZ379" s="46"/>
      <c r="BA379" s="46"/>
      <c r="BB379" s="46"/>
      <c r="BC379" s="46"/>
      <c r="BD379" s="46"/>
      <c r="BE379" s="46"/>
      <c r="BF379" s="46"/>
      <c r="BG379" s="46"/>
      <c r="BH379" s="46"/>
      <c r="BI379" s="46"/>
      <c r="BJ379" s="46"/>
      <c r="BK379" s="46"/>
      <c r="BL379" s="46"/>
      <c r="BM379" s="46"/>
      <c r="BN379" s="46"/>
      <c r="BO379" s="46"/>
      <c r="BP379" s="46"/>
      <c r="BQ379" s="46"/>
      <c r="BR379" s="46"/>
      <c r="BS379" s="46"/>
      <c r="BT379" s="46"/>
      <c r="BU379" s="46"/>
      <c r="BV379" s="46"/>
      <c r="BW379" s="46"/>
      <c r="BX379" s="46"/>
      <c r="BY379" s="46"/>
      <c r="BZ379" s="46"/>
      <c r="CA379" s="46"/>
      <c r="CB379" s="46"/>
      <c r="CC379" s="46"/>
      <c r="CD379" s="46"/>
      <c r="CE379" s="46"/>
      <c r="CF379" s="46"/>
      <c r="CG379" s="46"/>
      <c r="CH379" s="46"/>
      <c r="CI379" s="46"/>
      <c r="CJ379" s="46"/>
      <c r="CK379" s="46"/>
      <c r="CL379" s="46"/>
      <c r="CM379" s="46"/>
      <c r="CN379" s="46"/>
      <c r="CO379" s="46"/>
      <c r="CP379" s="46"/>
      <c r="CQ379" s="46"/>
      <c r="CR379" s="46"/>
      <c r="CS379" s="46"/>
      <c r="CT379" s="46"/>
      <c r="CU379" s="46"/>
      <c r="CV379" s="46"/>
      <c r="CW379" s="46"/>
      <c r="CX379" s="46"/>
      <c r="CY379" s="46"/>
      <c r="CZ379" s="46"/>
      <c r="DA379" s="46"/>
      <c r="DB379" s="46"/>
      <c r="DC379" s="46"/>
      <c r="DD379" s="46"/>
      <c r="DE379" s="46"/>
      <c r="DF379" s="46"/>
      <c r="DG379" s="46"/>
      <c r="DH379" s="46"/>
      <c r="DI379" s="46"/>
      <c r="DJ379" s="46"/>
      <c r="DK379" s="46"/>
      <c r="DL379" s="46"/>
      <c r="DM379" s="46"/>
      <c r="DN379" s="46"/>
      <c r="DO379" s="46"/>
      <c r="DP379" s="46"/>
      <c r="DQ379" s="46"/>
      <c r="DR379" s="46"/>
      <c r="DS379" s="46"/>
      <c r="DT379" s="46"/>
      <c r="DU379" s="46"/>
      <c r="DV379" s="46"/>
      <c r="DW379" s="46"/>
      <c r="DX379" s="46"/>
      <c r="DY379" s="46"/>
      <c r="DZ379" s="46"/>
      <c r="EA379" s="46"/>
      <c r="EB379" s="46"/>
      <c r="EC379" s="46"/>
      <c r="ED379" s="46"/>
      <c r="EE379" s="46"/>
      <c r="EF379" s="46"/>
      <c r="EG379" s="46"/>
      <c r="EH379" s="46"/>
      <c r="EI379" s="46"/>
      <c r="EJ379" s="46"/>
      <c r="EK379" s="46"/>
      <c r="EL379" s="46"/>
      <c r="EM379" s="46"/>
      <c r="EN379" s="46"/>
      <c r="EO379" s="46"/>
      <c r="EP379" s="46"/>
      <c r="EQ379" s="46"/>
      <c r="ER379" s="46"/>
      <c r="ES379" s="46"/>
      <c r="ET379" s="46"/>
      <c r="EU379" s="46"/>
      <c r="EV379" s="46"/>
      <c r="EW379" s="46"/>
      <c r="EX379" s="46"/>
      <c r="EY379" s="46"/>
      <c r="EZ379" s="46"/>
      <c r="FA379" s="46"/>
      <c r="FB379" s="46"/>
      <c r="FC379" s="46"/>
      <c r="FD379" s="46"/>
      <c r="FE379" s="46"/>
      <c r="FF379" s="46"/>
      <c r="FG379" s="46"/>
      <c r="FH379" s="46"/>
      <c r="FI379" s="46"/>
      <c r="FJ379" s="46"/>
      <c r="FK379" s="46"/>
      <c r="FL379" s="46"/>
      <c r="FM379" s="46"/>
      <c r="FN379" s="46"/>
      <c r="FO379" s="46"/>
      <c r="FP379" s="46"/>
      <c r="FQ379" s="46"/>
      <c r="FR379" s="46"/>
      <c r="FS379" s="46"/>
      <c r="FT379" s="46"/>
      <c r="FU379" s="46"/>
      <c r="FV379" s="46"/>
      <c r="FW379" s="46"/>
      <c r="FX379" s="46"/>
      <c r="FY379" s="46"/>
      <c r="FZ379" s="46"/>
      <c r="GA379" s="46"/>
      <c r="GB379" s="46"/>
      <c r="GC379" s="46"/>
      <c r="GD379" s="46"/>
      <c r="GE379" s="46"/>
      <c r="GF379" s="46"/>
      <c r="GG379" s="46"/>
      <c r="GH379" s="46"/>
      <c r="GI379" s="46"/>
      <c r="GJ379" s="46"/>
      <c r="GK379" s="46"/>
      <c r="GL379" s="46"/>
      <c r="GM379" s="46"/>
      <c r="GN379" s="46"/>
      <c r="GO379" s="46"/>
      <c r="GP379" s="46"/>
      <c r="GQ379" s="46"/>
      <c r="GR379" s="46"/>
      <c r="GS379" s="46"/>
      <c r="GT379" s="46"/>
      <c r="GU379" s="46"/>
      <c r="GV379" s="46"/>
      <c r="GW379" s="46"/>
      <c r="GX379" s="46"/>
      <c r="GY379" s="46"/>
      <c r="GZ379" s="46"/>
      <c r="HA379" s="46"/>
      <c r="HB379" s="46"/>
      <c r="HC379" s="46"/>
      <c r="HD379" s="46"/>
      <c r="HE379" s="46"/>
      <c r="HF379" s="46"/>
      <c r="HG379" s="46"/>
      <c r="HH379" s="46"/>
      <c r="HI379" s="46"/>
      <c r="HJ379" s="46"/>
      <c r="HK379" s="46"/>
      <c r="HL379" s="46"/>
      <c r="HM379" s="46"/>
      <c r="HN379" s="46"/>
      <c r="HO379" s="46"/>
      <c r="HP379" s="46"/>
      <c r="HQ379" s="46"/>
      <c r="HR379" s="46"/>
      <c r="HS379" s="46"/>
      <c r="HT379" s="46"/>
      <c r="HU379" s="46"/>
      <c r="HV379" s="46"/>
      <c r="HW379" s="46"/>
      <c r="HX379" s="46"/>
      <c r="HY379" s="46"/>
      <c r="HZ379" s="46"/>
      <c r="IA379" s="46"/>
      <c r="IB379" s="46"/>
      <c r="IC379" s="46"/>
      <c r="ID379" s="46"/>
      <c r="IE379" s="46"/>
      <c r="IF379" s="46"/>
      <c r="IG379" s="46"/>
      <c r="IH379" s="46"/>
      <c r="II379" s="46"/>
      <c r="IJ379" s="46"/>
      <c r="IK379" s="46"/>
      <c r="IL379" s="46"/>
      <c r="IM379" s="46"/>
      <c r="IN379" s="46"/>
      <c r="IO379" s="46"/>
      <c r="IP379" s="46"/>
      <c r="IQ379" s="46"/>
      <c r="IR379" s="46"/>
      <c r="IS379" s="46"/>
      <c r="IT379" s="46"/>
      <c r="IU379" s="46"/>
      <c r="IV379" s="46"/>
      <c r="IW379" s="46"/>
      <c r="IX379" s="46"/>
      <c r="IY379" s="46"/>
      <c r="IZ379" s="46"/>
      <c r="JA379" s="46"/>
      <c r="JB379" s="46"/>
      <c r="JC379" s="46"/>
      <c r="JD379" s="46"/>
      <c r="JE379" s="46"/>
      <c r="JF379" s="46"/>
      <c r="JG379" s="46"/>
      <c r="JH379" s="46"/>
      <c r="JI379" s="46"/>
      <c r="JJ379" s="46"/>
      <c r="JK379" s="46"/>
      <c r="JL379" s="46"/>
      <c r="JM379" s="46"/>
      <c r="JN379" s="46"/>
      <c r="JO379" s="46"/>
      <c r="JP379" s="46"/>
      <c r="JQ379" s="46"/>
      <c r="JR379" s="46"/>
      <c r="JS379" s="46"/>
      <c r="JT379" s="46"/>
      <c r="JU379" s="46"/>
      <c r="JV379" s="46"/>
      <c r="JW379" s="46"/>
      <c r="JX379" s="46"/>
      <c r="JY379" s="46"/>
      <c r="JZ379" s="46"/>
      <c r="KA379" s="46"/>
      <c r="KB379" s="46"/>
      <c r="KC379" s="46"/>
      <c r="KD379" s="46"/>
      <c r="KE379" s="46"/>
      <c r="KF379" s="46"/>
      <c r="KG379" s="46"/>
      <c r="KH379" s="46"/>
      <c r="KI379" s="46"/>
      <c r="KJ379" s="46"/>
      <c r="KK379" s="46"/>
      <c r="KL379" s="46"/>
      <c r="KM379" s="46"/>
      <c r="KN379" s="46"/>
      <c r="KO379" s="46"/>
      <c r="KP379" s="46"/>
      <c r="KQ379" s="46"/>
      <c r="KR379" s="46"/>
      <c r="KS379" s="46"/>
      <c r="KT379" s="46"/>
      <c r="KU379" s="46"/>
      <c r="KV379" s="46"/>
      <c r="KW379" s="46"/>
      <c r="KX379" s="46"/>
      <c r="KY379" s="46"/>
      <c r="KZ379" s="46"/>
      <c r="LA379" s="46"/>
      <c r="LB379" s="46"/>
      <c r="LC379" s="46"/>
      <c r="LD379" s="46"/>
      <c r="LE379" s="46"/>
      <c r="LF379" s="46"/>
      <c r="LG379" s="46"/>
      <c r="LH379" s="46"/>
      <c r="LI379" s="46"/>
      <c r="LJ379" s="46"/>
      <c r="LK379" s="46"/>
      <c r="LL379" s="46"/>
      <c r="LM379" s="46"/>
      <c r="LN379" s="46"/>
      <c r="LO379" s="46"/>
      <c r="LP379" s="46"/>
      <c r="LQ379" s="46"/>
      <c r="LR379" s="46"/>
      <c r="LS379" s="46"/>
      <c r="LT379" s="46"/>
      <c r="LU379" s="46"/>
      <c r="LV379" s="46"/>
      <c r="LW379" s="46"/>
      <c r="LX379" s="46"/>
      <c r="LY379" s="46"/>
      <c r="LZ379" s="46"/>
      <c r="MA379" s="46"/>
      <c r="MB379" s="46"/>
      <c r="MC379" s="46"/>
      <c r="MD379" s="46"/>
      <c r="ME379" s="46"/>
      <c r="MF379" s="46"/>
      <c r="MG379" s="46"/>
      <c r="MH379" s="46"/>
      <c r="MI379" s="46"/>
      <c r="MJ379" s="46"/>
      <c r="MK379" s="46"/>
      <c r="ML379" s="46"/>
      <c r="MM379" s="46"/>
      <c r="MN379" s="46"/>
      <c r="MO379" s="46"/>
      <c r="MP379" s="46"/>
      <c r="MQ379" s="46"/>
      <c r="MR379" s="46"/>
      <c r="MS379" s="46"/>
      <c r="MT379" s="46"/>
      <c r="MU379" s="46"/>
      <c r="MV379" s="46"/>
      <c r="MW379" s="46"/>
      <c r="MX379" s="46"/>
      <c r="MY379" s="46"/>
      <c r="MZ379" s="46"/>
      <c r="NA379" s="46"/>
      <c r="NB379" s="46"/>
      <c r="NC379" s="46"/>
      <c r="ND379" s="46"/>
      <c r="NE379" s="46"/>
      <c r="NF379" s="46"/>
      <c r="NG379" s="46"/>
      <c r="NH379" s="46"/>
      <c r="NI379" s="46"/>
      <c r="NJ379" s="46"/>
      <c r="NK379" s="46"/>
      <c r="NL379" s="46"/>
      <c r="NM379" s="46"/>
      <c r="NN379" s="46"/>
      <c r="NO379" s="46"/>
      <c r="NP379" s="46"/>
      <c r="NQ379" s="46"/>
      <c r="NR379" s="46"/>
      <c r="NS379" s="46"/>
      <c r="NT379" s="46"/>
      <c r="NU379" s="46"/>
      <c r="NV379" s="46"/>
      <c r="NW379" s="46"/>
      <c r="NX379" s="46"/>
      <c r="NY379" s="46"/>
      <c r="NZ379" s="46"/>
      <c r="OA379" s="46"/>
      <c r="OB379" s="46"/>
      <c r="OC379" s="46"/>
      <c r="OD379" s="46"/>
      <c r="OE379" s="46"/>
      <c r="OF379" s="46"/>
      <c r="OG379" s="46"/>
      <c r="OH379" s="46"/>
      <c r="OI379" s="46"/>
      <c r="OJ379" s="46"/>
      <c r="OK379" s="46"/>
      <c r="OL379" s="46"/>
      <c r="OM379" s="46"/>
      <c r="ON379" s="46"/>
      <c r="OO379" s="46"/>
      <c r="OP379" s="46"/>
      <c r="OQ379" s="46"/>
      <c r="OR379" s="46"/>
      <c r="OS379" s="46"/>
      <c r="OT379" s="46"/>
      <c r="OU379" s="46"/>
      <c r="OV379" s="46"/>
      <c r="OW379" s="46"/>
      <c r="OX379" s="46"/>
      <c r="OY379" s="46"/>
      <c r="OZ379" s="46"/>
      <c r="PA379" s="46"/>
      <c r="PB379" s="46"/>
      <c r="PC379" s="46"/>
      <c r="PD379" s="46"/>
      <c r="PE379" s="46"/>
      <c r="PF379" s="46"/>
      <c r="PG379" s="46"/>
      <c r="PH379" s="46"/>
      <c r="PI379" s="46"/>
      <c r="PJ379" s="46"/>
      <c r="PK379" s="46"/>
      <c r="PL379" s="46"/>
      <c r="PM379" s="46"/>
      <c r="PN379" s="46"/>
      <c r="PO379" s="46"/>
      <c r="PP379" s="46"/>
      <c r="PQ379" s="46"/>
      <c r="PR379" s="46"/>
      <c r="PS379" s="46"/>
      <c r="PT379" s="46"/>
    </row>
    <row r="380" spans="1:436" x14ac:dyDescent="0.2">
      <c r="A380" s="74" t="s">
        <v>48</v>
      </c>
      <c r="B380" s="49" t="s">
        <v>51</v>
      </c>
      <c r="C380" s="73">
        <v>587</v>
      </c>
      <c r="D380" s="73">
        <v>590</v>
      </c>
      <c r="E380" s="73">
        <v>561</v>
      </c>
      <c r="F380" s="73">
        <v>532</v>
      </c>
      <c r="G380" s="73">
        <v>539</v>
      </c>
      <c r="H380" s="73">
        <v>539</v>
      </c>
      <c r="I380" s="73">
        <v>170</v>
      </c>
      <c r="J380" s="73">
        <v>171</v>
      </c>
      <c r="K380" s="73">
        <f>H380*100.4%</f>
        <v>541.15599999999995</v>
      </c>
      <c r="L380" s="73">
        <f>H380*100.8%</f>
        <v>543.31200000000001</v>
      </c>
      <c r="M380" s="73">
        <f>K380*100.5%</f>
        <v>543.86177999999984</v>
      </c>
      <c r="N380" s="73">
        <f>L380*100.7%</f>
        <v>547.11518400000011</v>
      </c>
      <c r="O380" s="73">
        <f>M380*100.6%</f>
        <v>547.12495067999987</v>
      </c>
      <c r="P380" s="73">
        <f>N380*101%</f>
        <v>552.58633584000017</v>
      </c>
    </row>
    <row r="381" spans="1:436" x14ac:dyDescent="0.2">
      <c r="A381" s="48" t="s">
        <v>10</v>
      </c>
      <c r="B381" s="49" t="s">
        <v>1</v>
      </c>
      <c r="C381" s="50">
        <v>99.5</v>
      </c>
      <c r="D381" s="50">
        <f>D380/C380*100</f>
        <v>100.51107325383303</v>
      </c>
      <c r="E381" s="50">
        <f t="shared" ref="E381" si="462">E380/D380*100</f>
        <v>95.084745762711862</v>
      </c>
      <c r="F381" s="50">
        <f>F380/E380*100</f>
        <v>94.830659536541901</v>
      </c>
      <c r="G381" s="50">
        <f>G380/F380*100</f>
        <v>101.31578947368421</v>
      </c>
      <c r="H381" s="50">
        <f>H380/G380*100</f>
        <v>100</v>
      </c>
      <c r="I381" s="50">
        <f>H380/G380*100</f>
        <v>100</v>
      </c>
      <c r="J381" s="50">
        <f>H380/G380*100</f>
        <v>100</v>
      </c>
      <c r="K381" s="50">
        <f>K380/H380*100</f>
        <v>100.4</v>
      </c>
      <c r="L381" s="50">
        <f>L380/H380*100</f>
        <v>100.8</v>
      </c>
      <c r="M381" s="50">
        <f>M380/K380*100</f>
        <v>100.49999999999999</v>
      </c>
      <c r="N381" s="50">
        <f>N380/L380*100</f>
        <v>100.70000000000002</v>
      </c>
      <c r="O381" s="50">
        <f t="shared" ref="O381:P381" si="463">O380/M380*100</f>
        <v>100.6</v>
      </c>
      <c r="P381" s="50">
        <f t="shared" si="463"/>
        <v>101</v>
      </c>
    </row>
    <row r="382" spans="1:436" ht="38.25" x14ac:dyDescent="0.2">
      <c r="A382" s="82" t="s">
        <v>44</v>
      </c>
      <c r="B382" s="49" t="s">
        <v>51</v>
      </c>
      <c r="C382" s="73">
        <f>C384+C390</f>
        <v>2129</v>
      </c>
      <c r="D382" s="73">
        <f t="shared" ref="D382:P382" si="464">D384+D390</f>
        <v>2150</v>
      </c>
      <c r="E382" s="73">
        <f>E384+E390</f>
        <v>2160</v>
      </c>
      <c r="F382" s="73">
        <f>F384+F390</f>
        <v>1962</v>
      </c>
      <c r="G382" s="73">
        <f>G384+G390</f>
        <v>1824.0300000000002</v>
      </c>
      <c r="H382" s="73">
        <f>H384+H390</f>
        <v>1827.5</v>
      </c>
      <c r="I382" s="73">
        <f>H384+H390</f>
        <v>1827.5</v>
      </c>
      <c r="J382" s="73">
        <f>H384+H390</f>
        <v>1827.5</v>
      </c>
      <c r="K382" s="73">
        <f t="shared" si="464"/>
        <v>1834.8100000000002</v>
      </c>
      <c r="L382" s="73">
        <f t="shared" si="464"/>
        <v>1842.12</v>
      </c>
      <c r="M382" s="73">
        <f t="shared" si="464"/>
        <v>1843.98405</v>
      </c>
      <c r="N382" s="73">
        <f t="shared" si="464"/>
        <v>1855.01484</v>
      </c>
      <c r="O382" s="73">
        <f t="shared" si="464"/>
        <v>1855.0479542999999</v>
      </c>
      <c r="P382" s="73">
        <f t="shared" si="464"/>
        <v>1873.5649884000002</v>
      </c>
    </row>
    <row r="383" spans="1:436" x14ac:dyDescent="0.2">
      <c r="A383" s="48" t="s">
        <v>10</v>
      </c>
      <c r="B383" s="49" t="s">
        <v>1</v>
      </c>
      <c r="C383" s="50">
        <v>100.9</v>
      </c>
      <c r="D383" s="50">
        <f>D382/C382*100</f>
        <v>100.98637858149367</v>
      </c>
      <c r="E383" s="50">
        <f t="shared" ref="E383" si="465">E382/D382*100</f>
        <v>100.46511627906978</v>
      </c>
      <c r="F383" s="50">
        <f>F382/E382*100</f>
        <v>90.833333333333329</v>
      </c>
      <c r="G383" s="50">
        <f>G382/F382*100</f>
        <v>92.967889908256893</v>
      </c>
      <c r="H383" s="50">
        <f>H382/G382*100</f>
        <v>100.19023809915406</v>
      </c>
      <c r="I383" s="50">
        <f>H382/G382*100</f>
        <v>100.19023809915406</v>
      </c>
      <c r="J383" s="50">
        <f>H382/G382*100</f>
        <v>100.19023809915406</v>
      </c>
      <c r="K383" s="50">
        <f>K382/H382*100</f>
        <v>100.4</v>
      </c>
      <c r="L383" s="50">
        <f>L382/H382*100</f>
        <v>100.8</v>
      </c>
      <c r="M383" s="50">
        <f>M382/K382*100</f>
        <v>100.49999999999999</v>
      </c>
      <c r="N383" s="50">
        <f>N382/L382*100</f>
        <v>100.70000000000002</v>
      </c>
      <c r="O383" s="50">
        <f t="shared" ref="O383:P383" si="466">O382/M382*100</f>
        <v>100.6</v>
      </c>
      <c r="P383" s="50">
        <f t="shared" si="466"/>
        <v>101</v>
      </c>
    </row>
    <row r="384" spans="1:436" s="2" customFormat="1" ht="38.25" x14ac:dyDescent="0.2">
      <c r="A384" s="74" t="s">
        <v>49</v>
      </c>
      <c r="B384" s="49" t="s">
        <v>51</v>
      </c>
      <c r="C384" s="73">
        <f>SUM(C386:C389)</f>
        <v>2087</v>
      </c>
      <c r="D384" s="73">
        <f t="shared" ref="D384:P384" si="467">SUM(D386:D389)</f>
        <v>2114</v>
      </c>
      <c r="E384" s="73">
        <f>SUM(E386:E389)</f>
        <v>2119</v>
      </c>
      <c r="F384" s="73">
        <f t="shared" si="467"/>
        <v>1913</v>
      </c>
      <c r="G384" s="73">
        <f t="shared" si="467"/>
        <v>1772.0300000000002</v>
      </c>
      <c r="H384" s="73">
        <f t="shared" si="467"/>
        <v>1777.5</v>
      </c>
      <c r="I384" s="73">
        <f>SUM(H386:H389)</f>
        <v>1777.5</v>
      </c>
      <c r="J384" s="73">
        <f>SUM(H386:H389)</f>
        <v>1777.5</v>
      </c>
      <c r="K384" s="73">
        <f t="shared" si="467"/>
        <v>1784.6100000000001</v>
      </c>
      <c r="L384" s="73">
        <f t="shared" si="467"/>
        <v>1791.7199999999998</v>
      </c>
      <c r="M384" s="73">
        <f t="shared" si="467"/>
        <v>1793.53305</v>
      </c>
      <c r="N384" s="73">
        <f t="shared" si="467"/>
        <v>1804.2620400000001</v>
      </c>
      <c r="O384" s="73">
        <f t="shared" si="467"/>
        <v>1804.2942482999999</v>
      </c>
      <c r="P384" s="73">
        <f t="shared" si="467"/>
        <v>1822.3046604000001</v>
      </c>
      <c r="Q384" s="46"/>
      <c r="R384" s="46"/>
      <c r="S384" s="46"/>
      <c r="T384" s="46"/>
      <c r="U384" s="46"/>
      <c r="V384" s="46"/>
      <c r="W384" s="46"/>
      <c r="X384" s="46"/>
      <c r="Y384" s="46"/>
      <c r="Z384" s="46"/>
      <c r="AA384" s="46"/>
      <c r="AB384" s="46"/>
      <c r="AC384" s="46"/>
      <c r="AD384" s="46"/>
      <c r="AE384" s="46"/>
      <c r="AF384" s="46"/>
      <c r="AG384" s="46"/>
      <c r="AH384" s="46"/>
      <c r="AI384" s="46"/>
      <c r="AJ384" s="46"/>
      <c r="AK384" s="46"/>
      <c r="AL384" s="46"/>
      <c r="AM384" s="46"/>
      <c r="AN384" s="46"/>
      <c r="AO384" s="46"/>
      <c r="AP384" s="46"/>
      <c r="AQ384" s="46"/>
      <c r="AR384" s="46"/>
      <c r="AS384" s="46"/>
      <c r="AT384" s="46"/>
      <c r="AU384" s="46"/>
      <c r="AV384" s="46"/>
      <c r="AW384" s="46"/>
      <c r="AX384" s="46"/>
      <c r="AY384" s="46"/>
      <c r="AZ384" s="46"/>
      <c r="BA384" s="46"/>
      <c r="BB384" s="46"/>
      <c r="BC384" s="46"/>
      <c r="BD384" s="46"/>
      <c r="BE384" s="46"/>
      <c r="BF384" s="46"/>
      <c r="BG384" s="46"/>
      <c r="BH384" s="46"/>
      <c r="BI384" s="46"/>
      <c r="BJ384" s="46"/>
      <c r="BK384" s="46"/>
      <c r="BL384" s="46"/>
      <c r="BM384" s="46"/>
      <c r="BN384" s="46"/>
      <c r="BO384" s="46"/>
      <c r="BP384" s="46"/>
      <c r="BQ384" s="46"/>
      <c r="BR384" s="46"/>
      <c r="BS384" s="46"/>
      <c r="BT384" s="46"/>
      <c r="BU384" s="46"/>
      <c r="BV384" s="46"/>
      <c r="BW384" s="46"/>
      <c r="BX384" s="46"/>
      <c r="BY384" s="46"/>
      <c r="BZ384" s="46"/>
      <c r="CA384" s="46"/>
      <c r="CB384" s="46"/>
      <c r="CC384" s="46"/>
      <c r="CD384" s="46"/>
      <c r="CE384" s="46"/>
      <c r="CF384" s="46"/>
      <c r="CG384" s="46"/>
      <c r="CH384" s="46"/>
      <c r="CI384" s="46"/>
      <c r="CJ384" s="46"/>
      <c r="CK384" s="46"/>
      <c r="CL384" s="46"/>
      <c r="CM384" s="46"/>
      <c r="CN384" s="46"/>
      <c r="CO384" s="46"/>
      <c r="CP384" s="46"/>
      <c r="CQ384" s="46"/>
      <c r="CR384" s="46"/>
      <c r="CS384" s="46"/>
      <c r="CT384" s="46"/>
      <c r="CU384" s="46"/>
      <c r="CV384" s="46"/>
      <c r="CW384" s="46"/>
      <c r="CX384" s="46"/>
      <c r="CY384" s="46"/>
      <c r="CZ384" s="46"/>
      <c r="DA384" s="46"/>
      <c r="DB384" s="46"/>
      <c r="DC384" s="46"/>
      <c r="DD384" s="46"/>
      <c r="DE384" s="46"/>
      <c r="DF384" s="46"/>
      <c r="DG384" s="46"/>
      <c r="DH384" s="46"/>
      <c r="DI384" s="46"/>
      <c r="DJ384" s="46"/>
      <c r="DK384" s="46"/>
      <c r="DL384" s="46"/>
      <c r="DM384" s="46"/>
      <c r="DN384" s="46"/>
      <c r="DO384" s="46"/>
      <c r="DP384" s="46"/>
      <c r="DQ384" s="46"/>
      <c r="DR384" s="46"/>
      <c r="DS384" s="46"/>
      <c r="DT384" s="46"/>
      <c r="DU384" s="46"/>
      <c r="DV384" s="46"/>
      <c r="DW384" s="46"/>
      <c r="DX384" s="46"/>
      <c r="DY384" s="46"/>
      <c r="DZ384" s="46"/>
      <c r="EA384" s="46"/>
      <c r="EB384" s="46"/>
      <c r="EC384" s="46"/>
      <c r="ED384" s="46"/>
      <c r="EE384" s="46"/>
      <c r="EF384" s="46"/>
      <c r="EG384" s="46"/>
      <c r="EH384" s="46"/>
      <c r="EI384" s="46"/>
      <c r="EJ384" s="46"/>
      <c r="EK384" s="46"/>
      <c r="EL384" s="46"/>
      <c r="EM384" s="46"/>
      <c r="EN384" s="46"/>
      <c r="EO384" s="46"/>
      <c r="EP384" s="46"/>
      <c r="EQ384" s="46"/>
      <c r="ER384" s="46"/>
      <c r="ES384" s="46"/>
      <c r="ET384" s="46"/>
      <c r="EU384" s="46"/>
      <c r="EV384" s="46"/>
      <c r="EW384" s="46"/>
      <c r="EX384" s="46"/>
      <c r="EY384" s="46"/>
      <c r="EZ384" s="46"/>
      <c r="FA384" s="46"/>
      <c r="FB384" s="46"/>
      <c r="FC384" s="46"/>
      <c r="FD384" s="46"/>
      <c r="FE384" s="46"/>
      <c r="FF384" s="46"/>
      <c r="FG384" s="46"/>
      <c r="FH384" s="46"/>
      <c r="FI384" s="46"/>
      <c r="FJ384" s="46"/>
      <c r="FK384" s="46"/>
      <c r="FL384" s="46"/>
      <c r="FM384" s="46"/>
      <c r="FN384" s="46"/>
      <c r="FO384" s="46"/>
      <c r="FP384" s="46"/>
      <c r="FQ384" s="46"/>
      <c r="FR384" s="46"/>
      <c r="FS384" s="46"/>
      <c r="FT384" s="46"/>
      <c r="FU384" s="46"/>
      <c r="FV384" s="46"/>
      <c r="FW384" s="46"/>
      <c r="FX384" s="46"/>
      <c r="FY384" s="46"/>
      <c r="FZ384" s="46"/>
      <c r="GA384" s="46"/>
      <c r="GB384" s="46"/>
      <c r="GC384" s="46"/>
      <c r="GD384" s="46"/>
      <c r="GE384" s="46"/>
      <c r="GF384" s="46"/>
      <c r="GG384" s="46"/>
      <c r="GH384" s="46"/>
      <c r="GI384" s="46"/>
      <c r="GJ384" s="46"/>
      <c r="GK384" s="46"/>
      <c r="GL384" s="46"/>
      <c r="GM384" s="46"/>
      <c r="GN384" s="46"/>
      <c r="GO384" s="46"/>
      <c r="GP384" s="46"/>
      <c r="GQ384" s="46"/>
      <c r="GR384" s="46"/>
      <c r="GS384" s="46"/>
      <c r="GT384" s="46"/>
      <c r="GU384" s="46"/>
      <c r="GV384" s="46"/>
      <c r="GW384" s="46"/>
      <c r="GX384" s="46"/>
      <c r="GY384" s="46"/>
      <c r="GZ384" s="46"/>
      <c r="HA384" s="46"/>
      <c r="HB384" s="46"/>
      <c r="HC384" s="46"/>
      <c r="HD384" s="46"/>
      <c r="HE384" s="46"/>
      <c r="HF384" s="46"/>
      <c r="HG384" s="46"/>
      <c r="HH384" s="46"/>
      <c r="HI384" s="46"/>
      <c r="HJ384" s="46"/>
      <c r="HK384" s="46"/>
      <c r="HL384" s="46"/>
      <c r="HM384" s="46"/>
      <c r="HN384" s="46"/>
      <c r="HO384" s="46"/>
      <c r="HP384" s="46"/>
      <c r="HQ384" s="46"/>
      <c r="HR384" s="46"/>
      <c r="HS384" s="46"/>
      <c r="HT384" s="46"/>
      <c r="HU384" s="46"/>
      <c r="HV384" s="46"/>
      <c r="HW384" s="46"/>
      <c r="HX384" s="46"/>
      <c r="HY384" s="46"/>
      <c r="HZ384" s="46"/>
      <c r="IA384" s="46"/>
      <c r="IB384" s="46"/>
      <c r="IC384" s="46"/>
      <c r="ID384" s="46"/>
      <c r="IE384" s="46"/>
      <c r="IF384" s="46"/>
      <c r="IG384" s="46"/>
      <c r="IH384" s="46"/>
      <c r="II384" s="46"/>
      <c r="IJ384" s="46"/>
      <c r="IK384" s="46"/>
      <c r="IL384" s="46"/>
      <c r="IM384" s="46"/>
      <c r="IN384" s="46"/>
      <c r="IO384" s="46"/>
      <c r="IP384" s="46"/>
      <c r="IQ384" s="46"/>
      <c r="IR384" s="46"/>
      <c r="IS384" s="46"/>
      <c r="IT384" s="46"/>
      <c r="IU384" s="46"/>
      <c r="IV384" s="46"/>
      <c r="IW384" s="46"/>
      <c r="IX384" s="46"/>
      <c r="IY384" s="46"/>
      <c r="IZ384" s="46"/>
      <c r="JA384" s="46"/>
      <c r="JB384" s="46"/>
      <c r="JC384" s="46"/>
      <c r="JD384" s="46"/>
      <c r="JE384" s="46"/>
      <c r="JF384" s="46"/>
      <c r="JG384" s="46"/>
      <c r="JH384" s="46"/>
      <c r="JI384" s="46"/>
      <c r="JJ384" s="46"/>
      <c r="JK384" s="46"/>
      <c r="JL384" s="46"/>
      <c r="JM384" s="46"/>
      <c r="JN384" s="46"/>
      <c r="JO384" s="46"/>
      <c r="JP384" s="46"/>
      <c r="JQ384" s="46"/>
      <c r="JR384" s="46"/>
      <c r="JS384" s="46"/>
      <c r="JT384" s="46"/>
      <c r="JU384" s="46"/>
      <c r="JV384" s="46"/>
      <c r="JW384" s="46"/>
      <c r="JX384" s="46"/>
      <c r="JY384" s="46"/>
      <c r="JZ384" s="46"/>
      <c r="KA384" s="46"/>
      <c r="KB384" s="46"/>
      <c r="KC384" s="46"/>
      <c r="KD384" s="46"/>
      <c r="KE384" s="46"/>
      <c r="KF384" s="46"/>
      <c r="KG384" s="46"/>
      <c r="KH384" s="46"/>
      <c r="KI384" s="46"/>
      <c r="KJ384" s="46"/>
      <c r="KK384" s="46"/>
      <c r="KL384" s="46"/>
      <c r="KM384" s="46"/>
      <c r="KN384" s="46"/>
      <c r="KO384" s="46"/>
      <c r="KP384" s="46"/>
      <c r="KQ384" s="46"/>
      <c r="KR384" s="46"/>
      <c r="KS384" s="46"/>
      <c r="KT384" s="46"/>
      <c r="KU384" s="46"/>
      <c r="KV384" s="46"/>
      <c r="KW384" s="46"/>
      <c r="KX384" s="46"/>
      <c r="KY384" s="46"/>
      <c r="KZ384" s="46"/>
      <c r="LA384" s="46"/>
      <c r="LB384" s="46"/>
      <c r="LC384" s="46"/>
      <c r="LD384" s="46"/>
      <c r="LE384" s="46"/>
      <c r="LF384" s="46"/>
      <c r="LG384" s="46"/>
      <c r="LH384" s="46"/>
      <c r="LI384" s="46"/>
      <c r="LJ384" s="46"/>
      <c r="LK384" s="46"/>
      <c r="LL384" s="46"/>
      <c r="LM384" s="46"/>
      <c r="LN384" s="46"/>
      <c r="LO384" s="46"/>
      <c r="LP384" s="46"/>
      <c r="LQ384" s="46"/>
      <c r="LR384" s="46"/>
      <c r="LS384" s="46"/>
      <c r="LT384" s="46"/>
      <c r="LU384" s="46"/>
      <c r="LV384" s="46"/>
      <c r="LW384" s="46"/>
      <c r="LX384" s="46"/>
      <c r="LY384" s="46"/>
      <c r="LZ384" s="46"/>
      <c r="MA384" s="46"/>
      <c r="MB384" s="46"/>
      <c r="MC384" s="46"/>
      <c r="MD384" s="46"/>
      <c r="ME384" s="46"/>
      <c r="MF384" s="46"/>
      <c r="MG384" s="46"/>
      <c r="MH384" s="46"/>
      <c r="MI384" s="46"/>
      <c r="MJ384" s="46"/>
      <c r="MK384" s="46"/>
      <c r="ML384" s="46"/>
      <c r="MM384" s="46"/>
      <c r="MN384" s="46"/>
      <c r="MO384" s="46"/>
      <c r="MP384" s="46"/>
      <c r="MQ384" s="46"/>
      <c r="MR384" s="46"/>
      <c r="MS384" s="46"/>
      <c r="MT384" s="46"/>
      <c r="MU384" s="46"/>
      <c r="MV384" s="46"/>
      <c r="MW384" s="46"/>
      <c r="MX384" s="46"/>
      <c r="MY384" s="46"/>
      <c r="MZ384" s="46"/>
      <c r="NA384" s="46"/>
      <c r="NB384" s="46"/>
      <c r="NC384" s="46"/>
      <c r="ND384" s="46"/>
      <c r="NE384" s="46"/>
      <c r="NF384" s="46"/>
      <c r="NG384" s="46"/>
      <c r="NH384" s="46"/>
      <c r="NI384" s="46"/>
      <c r="NJ384" s="46"/>
      <c r="NK384" s="46"/>
      <c r="NL384" s="46"/>
      <c r="NM384" s="46"/>
      <c r="NN384" s="46"/>
      <c r="NO384" s="46"/>
      <c r="NP384" s="46"/>
      <c r="NQ384" s="46"/>
      <c r="NR384" s="46"/>
      <c r="NS384" s="46"/>
      <c r="NT384" s="46"/>
      <c r="NU384" s="46"/>
      <c r="NV384" s="46"/>
      <c r="NW384" s="46"/>
      <c r="NX384" s="46"/>
      <c r="NY384" s="46"/>
      <c r="NZ384" s="46"/>
      <c r="OA384" s="46"/>
      <c r="OB384" s="46"/>
      <c r="OC384" s="46"/>
      <c r="OD384" s="46"/>
      <c r="OE384" s="46"/>
      <c r="OF384" s="46"/>
      <c r="OG384" s="46"/>
      <c r="OH384" s="46"/>
      <c r="OI384" s="46"/>
      <c r="OJ384" s="46"/>
      <c r="OK384" s="46"/>
      <c r="OL384" s="46"/>
      <c r="OM384" s="46"/>
      <c r="ON384" s="46"/>
      <c r="OO384" s="46"/>
      <c r="OP384" s="46"/>
      <c r="OQ384" s="46"/>
      <c r="OR384" s="46"/>
      <c r="OS384" s="46"/>
      <c r="OT384" s="46"/>
      <c r="OU384" s="46"/>
      <c r="OV384" s="46"/>
      <c r="OW384" s="46"/>
      <c r="OX384" s="46"/>
      <c r="OY384" s="46"/>
      <c r="OZ384" s="46"/>
      <c r="PA384" s="46"/>
      <c r="PB384" s="46"/>
      <c r="PC384" s="46"/>
      <c r="PD384" s="46"/>
      <c r="PE384" s="46"/>
      <c r="PF384" s="46"/>
      <c r="PG384" s="46"/>
      <c r="PH384" s="46"/>
      <c r="PI384" s="46"/>
      <c r="PJ384" s="46"/>
      <c r="PK384" s="46"/>
      <c r="PL384" s="46"/>
      <c r="PM384" s="46"/>
      <c r="PN384" s="46"/>
      <c r="PO384" s="46"/>
      <c r="PP384" s="46"/>
      <c r="PQ384" s="46"/>
      <c r="PR384" s="46"/>
      <c r="PS384" s="46"/>
      <c r="PT384" s="46"/>
    </row>
    <row r="385" spans="1:436" x14ac:dyDescent="0.2">
      <c r="A385" s="48" t="s">
        <v>10</v>
      </c>
      <c r="B385" s="49" t="s">
        <v>1</v>
      </c>
      <c r="C385" s="50">
        <v>101.1</v>
      </c>
      <c r="D385" s="50">
        <f>D384/C384*100</f>
        <v>101.29372304743652</v>
      </c>
      <c r="E385" s="50">
        <f t="shared" ref="E385" si="468">E384/D384*100</f>
        <v>100.23651844843897</v>
      </c>
      <c r="F385" s="50">
        <f>F384/E384*100</f>
        <v>90.278433223218499</v>
      </c>
      <c r="G385" s="50">
        <f>G384/F384*100</f>
        <v>92.630946157867228</v>
      </c>
      <c r="H385" s="50">
        <f>H384/G384*100</f>
        <v>100.30868551886817</v>
      </c>
      <c r="I385" s="50">
        <f>H384/G384*100</f>
        <v>100.30868551886817</v>
      </c>
      <c r="J385" s="50">
        <f>H384/G384*100</f>
        <v>100.30868551886817</v>
      </c>
      <c r="K385" s="50">
        <f>K384/H384*100</f>
        <v>100.4</v>
      </c>
      <c r="L385" s="50">
        <f>L384/H384*100</f>
        <v>100.79999999999998</v>
      </c>
      <c r="M385" s="50">
        <f>M384/K384*100</f>
        <v>100.49999999999999</v>
      </c>
      <c r="N385" s="50">
        <f>N384/L384*100</f>
        <v>100.70000000000002</v>
      </c>
      <c r="O385" s="50">
        <f t="shared" ref="O385:P385" si="469">O384/M384*100</f>
        <v>100.6</v>
      </c>
      <c r="P385" s="50">
        <f t="shared" si="469"/>
        <v>101</v>
      </c>
    </row>
    <row r="386" spans="1:436" s="2" customFormat="1" x14ac:dyDescent="0.2">
      <c r="A386" s="63" t="s">
        <v>82</v>
      </c>
      <c r="B386" s="49" t="s">
        <v>51</v>
      </c>
      <c r="C386" s="80">
        <v>15</v>
      </c>
      <c r="D386" s="80">
        <v>17</v>
      </c>
      <c r="E386" s="80">
        <v>15</v>
      </c>
      <c r="F386" s="80">
        <v>12</v>
      </c>
      <c r="G386" s="80">
        <v>14</v>
      </c>
      <c r="H386" s="80">
        <v>14</v>
      </c>
      <c r="I386" s="80">
        <v>14</v>
      </c>
      <c r="J386" s="80">
        <v>14</v>
      </c>
      <c r="K386" s="80">
        <f t="shared" ref="K386:K389" si="470">H386*100.4%</f>
        <v>14.056000000000001</v>
      </c>
      <c r="L386" s="80">
        <f t="shared" ref="L386:L389" si="471">H386*100.8%</f>
        <v>14.112</v>
      </c>
      <c r="M386" s="80">
        <f t="shared" ref="M386:M389" si="472">K386*100.5%</f>
        <v>14.12628</v>
      </c>
      <c r="N386" s="80">
        <f t="shared" ref="N386:N389" si="473">L386*100.7%</f>
        <v>14.210784000000002</v>
      </c>
      <c r="O386" s="80">
        <f t="shared" ref="O386:O389" si="474">M386*100.6%</f>
        <v>14.21103768</v>
      </c>
      <c r="P386" s="80">
        <f t="shared" ref="P386:P389" si="475">N386*101%</f>
        <v>14.352891840000002</v>
      </c>
      <c r="Q386" s="46"/>
      <c r="R386" s="46"/>
      <c r="S386" s="46"/>
      <c r="T386" s="46"/>
      <c r="U386" s="46"/>
      <c r="V386" s="46"/>
      <c r="W386" s="46"/>
      <c r="X386" s="46"/>
      <c r="Y386" s="46"/>
      <c r="Z386" s="46"/>
      <c r="AA386" s="46"/>
      <c r="AB386" s="46"/>
      <c r="AC386" s="46"/>
      <c r="AD386" s="46"/>
      <c r="AE386" s="46"/>
      <c r="AF386" s="46"/>
      <c r="AG386" s="46"/>
      <c r="AH386" s="46"/>
      <c r="AI386" s="46"/>
      <c r="AJ386" s="46"/>
      <c r="AK386" s="46"/>
      <c r="AL386" s="46"/>
      <c r="AM386" s="46"/>
      <c r="AN386" s="46"/>
      <c r="AO386" s="46"/>
      <c r="AP386" s="46"/>
      <c r="AQ386" s="46"/>
      <c r="AR386" s="46"/>
      <c r="AS386" s="46"/>
      <c r="AT386" s="46"/>
      <c r="AU386" s="46"/>
      <c r="AV386" s="46"/>
      <c r="AW386" s="46"/>
      <c r="AX386" s="46"/>
      <c r="AY386" s="46"/>
      <c r="AZ386" s="46"/>
      <c r="BA386" s="46"/>
      <c r="BB386" s="46"/>
      <c r="BC386" s="46"/>
      <c r="BD386" s="46"/>
      <c r="BE386" s="46"/>
      <c r="BF386" s="46"/>
      <c r="BG386" s="46"/>
      <c r="BH386" s="46"/>
      <c r="BI386" s="46"/>
      <c r="BJ386" s="46"/>
      <c r="BK386" s="46"/>
      <c r="BL386" s="46"/>
      <c r="BM386" s="46"/>
      <c r="BN386" s="46"/>
      <c r="BO386" s="46"/>
      <c r="BP386" s="46"/>
      <c r="BQ386" s="46"/>
      <c r="BR386" s="46"/>
      <c r="BS386" s="46"/>
      <c r="BT386" s="46"/>
      <c r="BU386" s="46"/>
      <c r="BV386" s="46"/>
      <c r="BW386" s="46"/>
      <c r="BX386" s="46"/>
      <c r="BY386" s="46"/>
      <c r="BZ386" s="46"/>
      <c r="CA386" s="46"/>
      <c r="CB386" s="46"/>
      <c r="CC386" s="46"/>
      <c r="CD386" s="46"/>
      <c r="CE386" s="46"/>
      <c r="CF386" s="46"/>
      <c r="CG386" s="46"/>
      <c r="CH386" s="46"/>
      <c r="CI386" s="46"/>
      <c r="CJ386" s="46"/>
      <c r="CK386" s="46"/>
      <c r="CL386" s="46"/>
      <c r="CM386" s="46"/>
      <c r="CN386" s="46"/>
      <c r="CO386" s="46"/>
      <c r="CP386" s="46"/>
      <c r="CQ386" s="46"/>
      <c r="CR386" s="46"/>
      <c r="CS386" s="46"/>
      <c r="CT386" s="46"/>
      <c r="CU386" s="46"/>
      <c r="CV386" s="46"/>
      <c r="CW386" s="46"/>
      <c r="CX386" s="46"/>
      <c r="CY386" s="46"/>
      <c r="CZ386" s="46"/>
      <c r="DA386" s="46"/>
      <c r="DB386" s="46"/>
      <c r="DC386" s="46"/>
      <c r="DD386" s="46"/>
      <c r="DE386" s="46"/>
      <c r="DF386" s="46"/>
      <c r="DG386" s="46"/>
      <c r="DH386" s="46"/>
      <c r="DI386" s="46"/>
      <c r="DJ386" s="46"/>
      <c r="DK386" s="46"/>
      <c r="DL386" s="46"/>
      <c r="DM386" s="46"/>
      <c r="DN386" s="46"/>
      <c r="DO386" s="46"/>
      <c r="DP386" s="46"/>
      <c r="DQ386" s="46"/>
      <c r="DR386" s="46"/>
      <c r="DS386" s="46"/>
      <c r="DT386" s="46"/>
      <c r="DU386" s="46"/>
      <c r="DV386" s="46"/>
      <c r="DW386" s="46"/>
      <c r="DX386" s="46"/>
      <c r="DY386" s="46"/>
      <c r="DZ386" s="46"/>
      <c r="EA386" s="46"/>
      <c r="EB386" s="46"/>
      <c r="EC386" s="46"/>
      <c r="ED386" s="46"/>
      <c r="EE386" s="46"/>
      <c r="EF386" s="46"/>
      <c r="EG386" s="46"/>
      <c r="EH386" s="46"/>
      <c r="EI386" s="46"/>
      <c r="EJ386" s="46"/>
      <c r="EK386" s="46"/>
      <c r="EL386" s="46"/>
      <c r="EM386" s="46"/>
      <c r="EN386" s="46"/>
      <c r="EO386" s="46"/>
      <c r="EP386" s="46"/>
      <c r="EQ386" s="46"/>
      <c r="ER386" s="46"/>
      <c r="ES386" s="46"/>
      <c r="ET386" s="46"/>
      <c r="EU386" s="46"/>
      <c r="EV386" s="46"/>
      <c r="EW386" s="46"/>
      <c r="EX386" s="46"/>
      <c r="EY386" s="46"/>
      <c r="EZ386" s="46"/>
      <c r="FA386" s="46"/>
      <c r="FB386" s="46"/>
      <c r="FC386" s="46"/>
      <c r="FD386" s="46"/>
      <c r="FE386" s="46"/>
      <c r="FF386" s="46"/>
      <c r="FG386" s="46"/>
      <c r="FH386" s="46"/>
      <c r="FI386" s="46"/>
      <c r="FJ386" s="46"/>
      <c r="FK386" s="46"/>
      <c r="FL386" s="46"/>
      <c r="FM386" s="46"/>
      <c r="FN386" s="46"/>
      <c r="FO386" s="46"/>
      <c r="FP386" s="46"/>
      <c r="FQ386" s="46"/>
      <c r="FR386" s="46"/>
      <c r="FS386" s="46"/>
      <c r="FT386" s="46"/>
      <c r="FU386" s="46"/>
      <c r="FV386" s="46"/>
      <c r="FW386" s="46"/>
      <c r="FX386" s="46"/>
      <c r="FY386" s="46"/>
      <c r="FZ386" s="46"/>
      <c r="GA386" s="46"/>
      <c r="GB386" s="46"/>
      <c r="GC386" s="46"/>
      <c r="GD386" s="46"/>
      <c r="GE386" s="46"/>
      <c r="GF386" s="46"/>
      <c r="GG386" s="46"/>
      <c r="GH386" s="46"/>
      <c r="GI386" s="46"/>
      <c r="GJ386" s="46"/>
      <c r="GK386" s="46"/>
      <c r="GL386" s="46"/>
      <c r="GM386" s="46"/>
      <c r="GN386" s="46"/>
      <c r="GO386" s="46"/>
      <c r="GP386" s="46"/>
      <c r="GQ386" s="46"/>
      <c r="GR386" s="46"/>
      <c r="GS386" s="46"/>
      <c r="GT386" s="46"/>
      <c r="GU386" s="46"/>
      <c r="GV386" s="46"/>
      <c r="GW386" s="46"/>
      <c r="GX386" s="46"/>
      <c r="GY386" s="46"/>
      <c r="GZ386" s="46"/>
      <c r="HA386" s="46"/>
      <c r="HB386" s="46"/>
      <c r="HC386" s="46"/>
      <c r="HD386" s="46"/>
      <c r="HE386" s="46"/>
      <c r="HF386" s="46"/>
      <c r="HG386" s="46"/>
      <c r="HH386" s="46"/>
      <c r="HI386" s="46"/>
      <c r="HJ386" s="46"/>
      <c r="HK386" s="46"/>
      <c r="HL386" s="46"/>
      <c r="HM386" s="46"/>
      <c r="HN386" s="46"/>
      <c r="HO386" s="46"/>
      <c r="HP386" s="46"/>
      <c r="HQ386" s="46"/>
      <c r="HR386" s="46"/>
      <c r="HS386" s="46"/>
      <c r="HT386" s="46"/>
      <c r="HU386" s="46"/>
      <c r="HV386" s="46"/>
      <c r="HW386" s="46"/>
      <c r="HX386" s="46"/>
      <c r="HY386" s="46"/>
      <c r="HZ386" s="46"/>
      <c r="IA386" s="46"/>
      <c r="IB386" s="46"/>
      <c r="IC386" s="46"/>
      <c r="ID386" s="46"/>
      <c r="IE386" s="46"/>
      <c r="IF386" s="46"/>
      <c r="IG386" s="46"/>
      <c r="IH386" s="46"/>
      <c r="II386" s="46"/>
      <c r="IJ386" s="46"/>
      <c r="IK386" s="46"/>
      <c r="IL386" s="46"/>
      <c r="IM386" s="46"/>
      <c r="IN386" s="46"/>
      <c r="IO386" s="46"/>
      <c r="IP386" s="46"/>
      <c r="IQ386" s="46"/>
      <c r="IR386" s="46"/>
      <c r="IS386" s="46"/>
      <c r="IT386" s="46"/>
      <c r="IU386" s="46"/>
      <c r="IV386" s="46"/>
      <c r="IW386" s="46"/>
      <c r="IX386" s="46"/>
      <c r="IY386" s="46"/>
      <c r="IZ386" s="46"/>
      <c r="JA386" s="46"/>
      <c r="JB386" s="46"/>
      <c r="JC386" s="46"/>
      <c r="JD386" s="46"/>
      <c r="JE386" s="46"/>
      <c r="JF386" s="46"/>
      <c r="JG386" s="46"/>
      <c r="JH386" s="46"/>
      <c r="JI386" s="46"/>
      <c r="JJ386" s="46"/>
      <c r="JK386" s="46"/>
      <c r="JL386" s="46"/>
      <c r="JM386" s="46"/>
      <c r="JN386" s="46"/>
      <c r="JO386" s="46"/>
      <c r="JP386" s="46"/>
      <c r="JQ386" s="46"/>
      <c r="JR386" s="46"/>
      <c r="JS386" s="46"/>
      <c r="JT386" s="46"/>
      <c r="JU386" s="46"/>
      <c r="JV386" s="46"/>
      <c r="JW386" s="46"/>
      <c r="JX386" s="46"/>
      <c r="JY386" s="46"/>
      <c r="JZ386" s="46"/>
      <c r="KA386" s="46"/>
      <c r="KB386" s="46"/>
      <c r="KC386" s="46"/>
      <c r="KD386" s="46"/>
      <c r="KE386" s="46"/>
      <c r="KF386" s="46"/>
      <c r="KG386" s="46"/>
      <c r="KH386" s="46"/>
      <c r="KI386" s="46"/>
      <c r="KJ386" s="46"/>
      <c r="KK386" s="46"/>
      <c r="KL386" s="46"/>
      <c r="KM386" s="46"/>
      <c r="KN386" s="46"/>
      <c r="KO386" s="46"/>
      <c r="KP386" s="46"/>
      <c r="KQ386" s="46"/>
      <c r="KR386" s="46"/>
      <c r="KS386" s="46"/>
      <c r="KT386" s="46"/>
      <c r="KU386" s="46"/>
      <c r="KV386" s="46"/>
      <c r="KW386" s="46"/>
      <c r="KX386" s="46"/>
      <c r="KY386" s="46"/>
      <c r="KZ386" s="46"/>
      <c r="LA386" s="46"/>
      <c r="LB386" s="46"/>
      <c r="LC386" s="46"/>
      <c r="LD386" s="46"/>
      <c r="LE386" s="46"/>
      <c r="LF386" s="46"/>
      <c r="LG386" s="46"/>
      <c r="LH386" s="46"/>
      <c r="LI386" s="46"/>
      <c r="LJ386" s="46"/>
      <c r="LK386" s="46"/>
      <c r="LL386" s="46"/>
      <c r="LM386" s="46"/>
      <c r="LN386" s="46"/>
      <c r="LO386" s="46"/>
      <c r="LP386" s="46"/>
      <c r="LQ386" s="46"/>
      <c r="LR386" s="46"/>
      <c r="LS386" s="46"/>
      <c r="LT386" s="46"/>
      <c r="LU386" s="46"/>
      <c r="LV386" s="46"/>
      <c r="LW386" s="46"/>
      <c r="LX386" s="46"/>
      <c r="LY386" s="46"/>
      <c r="LZ386" s="46"/>
      <c r="MA386" s="46"/>
      <c r="MB386" s="46"/>
      <c r="MC386" s="46"/>
      <c r="MD386" s="46"/>
      <c r="ME386" s="46"/>
      <c r="MF386" s="46"/>
      <c r="MG386" s="46"/>
      <c r="MH386" s="46"/>
      <c r="MI386" s="46"/>
      <c r="MJ386" s="46"/>
      <c r="MK386" s="46"/>
      <c r="ML386" s="46"/>
      <c r="MM386" s="46"/>
      <c r="MN386" s="46"/>
      <c r="MO386" s="46"/>
      <c r="MP386" s="46"/>
      <c r="MQ386" s="46"/>
      <c r="MR386" s="46"/>
      <c r="MS386" s="46"/>
      <c r="MT386" s="46"/>
      <c r="MU386" s="46"/>
      <c r="MV386" s="46"/>
      <c r="MW386" s="46"/>
      <c r="MX386" s="46"/>
      <c r="MY386" s="46"/>
      <c r="MZ386" s="46"/>
      <c r="NA386" s="46"/>
      <c r="NB386" s="46"/>
      <c r="NC386" s="46"/>
      <c r="ND386" s="46"/>
      <c r="NE386" s="46"/>
      <c r="NF386" s="46"/>
      <c r="NG386" s="46"/>
      <c r="NH386" s="46"/>
      <c r="NI386" s="46"/>
      <c r="NJ386" s="46"/>
      <c r="NK386" s="46"/>
      <c r="NL386" s="46"/>
      <c r="NM386" s="46"/>
      <c r="NN386" s="46"/>
      <c r="NO386" s="46"/>
      <c r="NP386" s="46"/>
      <c r="NQ386" s="46"/>
      <c r="NR386" s="46"/>
      <c r="NS386" s="46"/>
      <c r="NT386" s="46"/>
      <c r="NU386" s="46"/>
      <c r="NV386" s="46"/>
      <c r="NW386" s="46"/>
      <c r="NX386" s="46"/>
      <c r="NY386" s="46"/>
      <c r="NZ386" s="46"/>
      <c r="OA386" s="46"/>
      <c r="OB386" s="46"/>
      <c r="OC386" s="46"/>
      <c r="OD386" s="46"/>
      <c r="OE386" s="46"/>
      <c r="OF386" s="46"/>
      <c r="OG386" s="46"/>
      <c r="OH386" s="46"/>
      <c r="OI386" s="46"/>
      <c r="OJ386" s="46"/>
      <c r="OK386" s="46"/>
      <c r="OL386" s="46"/>
      <c r="OM386" s="46"/>
      <c r="ON386" s="46"/>
      <c r="OO386" s="46"/>
      <c r="OP386" s="46"/>
      <c r="OQ386" s="46"/>
      <c r="OR386" s="46"/>
      <c r="OS386" s="46"/>
      <c r="OT386" s="46"/>
      <c r="OU386" s="46"/>
      <c r="OV386" s="46"/>
      <c r="OW386" s="46"/>
      <c r="OX386" s="46"/>
      <c r="OY386" s="46"/>
      <c r="OZ386" s="46"/>
      <c r="PA386" s="46"/>
      <c r="PB386" s="46"/>
      <c r="PC386" s="46"/>
      <c r="PD386" s="46"/>
      <c r="PE386" s="46"/>
      <c r="PF386" s="46"/>
      <c r="PG386" s="46"/>
      <c r="PH386" s="46"/>
      <c r="PI386" s="46"/>
      <c r="PJ386" s="46"/>
      <c r="PK386" s="46"/>
      <c r="PL386" s="46"/>
      <c r="PM386" s="46"/>
      <c r="PN386" s="46"/>
      <c r="PO386" s="46"/>
      <c r="PP386" s="46"/>
      <c r="PQ386" s="46"/>
      <c r="PR386" s="46"/>
      <c r="PS386" s="46"/>
      <c r="PT386" s="46"/>
    </row>
    <row r="387" spans="1:436" s="2" customFormat="1" ht="25.5" x14ac:dyDescent="0.2">
      <c r="A387" s="70" t="s">
        <v>86</v>
      </c>
      <c r="B387" s="49" t="s">
        <v>51</v>
      </c>
      <c r="C387" s="80">
        <v>174</v>
      </c>
      <c r="D387" s="80">
        <v>206</v>
      </c>
      <c r="E387" s="80">
        <v>205</v>
      </c>
      <c r="F387" s="80">
        <v>203</v>
      </c>
      <c r="G387" s="80">
        <v>201.7</v>
      </c>
      <c r="H387" s="80">
        <v>213.5</v>
      </c>
      <c r="I387" s="80">
        <v>203</v>
      </c>
      <c r="J387" s="80">
        <v>203</v>
      </c>
      <c r="K387" s="80">
        <f t="shared" si="470"/>
        <v>214.35400000000001</v>
      </c>
      <c r="L387" s="80">
        <f t="shared" si="471"/>
        <v>215.208</v>
      </c>
      <c r="M387" s="80">
        <f t="shared" si="472"/>
        <v>215.42577</v>
      </c>
      <c r="N387" s="80">
        <f t="shared" si="473"/>
        <v>216.71445600000001</v>
      </c>
      <c r="O387" s="80">
        <f t="shared" si="474"/>
        <v>216.71832462</v>
      </c>
      <c r="P387" s="80">
        <f t="shared" si="475"/>
        <v>218.88160056000001</v>
      </c>
      <c r="Q387" s="46"/>
      <c r="R387" s="46"/>
      <c r="S387" s="46"/>
      <c r="T387" s="46"/>
      <c r="U387" s="46"/>
      <c r="V387" s="46"/>
      <c r="W387" s="46"/>
      <c r="X387" s="46"/>
      <c r="Y387" s="46"/>
      <c r="Z387" s="46"/>
      <c r="AA387" s="46"/>
      <c r="AB387" s="46"/>
      <c r="AC387" s="46"/>
      <c r="AD387" s="46"/>
      <c r="AE387" s="46"/>
      <c r="AF387" s="46"/>
      <c r="AG387" s="46"/>
      <c r="AH387" s="46"/>
      <c r="AI387" s="46"/>
      <c r="AJ387" s="46"/>
      <c r="AK387" s="46"/>
      <c r="AL387" s="46"/>
      <c r="AM387" s="46"/>
      <c r="AN387" s="46"/>
      <c r="AO387" s="46"/>
      <c r="AP387" s="46"/>
      <c r="AQ387" s="46"/>
      <c r="AR387" s="46"/>
      <c r="AS387" s="46"/>
      <c r="AT387" s="46"/>
      <c r="AU387" s="46"/>
      <c r="AV387" s="46"/>
      <c r="AW387" s="46"/>
      <c r="AX387" s="46"/>
      <c r="AY387" s="46"/>
      <c r="AZ387" s="46"/>
      <c r="BA387" s="46"/>
      <c r="BB387" s="46"/>
      <c r="BC387" s="46"/>
      <c r="BD387" s="46"/>
      <c r="BE387" s="46"/>
      <c r="BF387" s="46"/>
      <c r="BG387" s="46"/>
      <c r="BH387" s="46"/>
      <c r="BI387" s="46"/>
      <c r="BJ387" s="46"/>
      <c r="BK387" s="46"/>
      <c r="BL387" s="46"/>
      <c r="BM387" s="46"/>
      <c r="BN387" s="46"/>
      <c r="BO387" s="46"/>
      <c r="BP387" s="46"/>
      <c r="BQ387" s="46"/>
      <c r="BR387" s="46"/>
      <c r="BS387" s="46"/>
      <c r="BT387" s="46"/>
      <c r="BU387" s="46"/>
      <c r="BV387" s="46"/>
      <c r="BW387" s="46"/>
      <c r="BX387" s="46"/>
      <c r="BY387" s="46"/>
      <c r="BZ387" s="46"/>
      <c r="CA387" s="46"/>
      <c r="CB387" s="46"/>
      <c r="CC387" s="46"/>
      <c r="CD387" s="46"/>
      <c r="CE387" s="46"/>
      <c r="CF387" s="46"/>
      <c r="CG387" s="46"/>
      <c r="CH387" s="46"/>
      <c r="CI387" s="46"/>
      <c r="CJ387" s="46"/>
      <c r="CK387" s="46"/>
      <c r="CL387" s="46"/>
      <c r="CM387" s="46"/>
      <c r="CN387" s="46"/>
      <c r="CO387" s="46"/>
      <c r="CP387" s="46"/>
      <c r="CQ387" s="46"/>
      <c r="CR387" s="46"/>
      <c r="CS387" s="46"/>
      <c r="CT387" s="46"/>
      <c r="CU387" s="46"/>
      <c r="CV387" s="46"/>
      <c r="CW387" s="46"/>
      <c r="CX387" s="46"/>
      <c r="CY387" s="46"/>
      <c r="CZ387" s="46"/>
      <c r="DA387" s="46"/>
      <c r="DB387" s="46"/>
      <c r="DC387" s="46"/>
      <c r="DD387" s="46"/>
      <c r="DE387" s="46"/>
      <c r="DF387" s="46"/>
      <c r="DG387" s="46"/>
      <c r="DH387" s="46"/>
      <c r="DI387" s="46"/>
      <c r="DJ387" s="46"/>
      <c r="DK387" s="46"/>
      <c r="DL387" s="46"/>
      <c r="DM387" s="46"/>
      <c r="DN387" s="46"/>
      <c r="DO387" s="46"/>
      <c r="DP387" s="46"/>
      <c r="DQ387" s="46"/>
      <c r="DR387" s="46"/>
      <c r="DS387" s="46"/>
      <c r="DT387" s="46"/>
      <c r="DU387" s="46"/>
      <c r="DV387" s="46"/>
      <c r="DW387" s="46"/>
      <c r="DX387" s="46"/>
      <c r="DY387" s="46"/>
      <c r="DZ387" s="46"/>
      <c r="EA387" s="46"/>
      <c r="EB387" s="46"/>
      <c r="EC387" s="46"/>
      <c r="ED387" s="46"/>
      <c r="EE387" s="46"/>
      <c r="EF387" s="46"/>
      <c r="EG387" s="46"/>
      <c r="EH387" s="46"/>
      <c r="EI387" s="46"/>
      <c r="EJ387" s="46"/>
      <c r="EK387" s="46"/>
      <c r="EL387" s="46"/>
      <c r="EM387" s="46"/>
      <c r="EN387" s="46"/>
      <c r="EO387" s="46"/>
      <c r="EP387" s="46"/>
      <c r="EQ387" s="46"/>
      <c r="ER387" s="46"/>
      <c r="ES387" s="46"/>
      <c r="ET387" s="46"/>
      <c r="EU387" s="46"/>
      <c r="EV387" s="46"/>
      <c r="EW387" s="46"/>
      <c r="EX387" s="46"/>
      <c r="EY387" s="46"/>
      <c r="EZ387" s="46"/>
      <c r="FA387" s="46"/>
      <c r="FB387" s="46"/>
      <c r="FC387" s="46"/>
      <c r="FD387" s="46"/>
      <c r="FE387" s="46"/>
      <c r="FF387" s="46"/>
      <c r="FG387" s="46"/>
      <c r="FH387" s="46"/>
      <c r="FI387" s="46"/>
      <c r="FJ387" s="46"/>
      <c r="FK387" s="46"/>
      <c r="FL387" s="46"/>
      <c r="FM387" s="46"/>
      <c r="FN387" s="46"/>
      <c r="FO387" s="46"/>
      <c r="FP387" s="46"/>
      <c r="FQ387" s="46"/>
      <c r="FR387" s="46"/>
      <c r="FS387" s="46"/>
      <c r="FT387" s="46"/>
      <c r="FU387" s="46"/>
      <c r="FV387" s="46"/>
      <c r="FW387" s="46"/>
      <c r="FX387" s="46"/>
      <c r="FY387" s="46"/>
      <c r="FZ387" s="46"/>
      <c r="GA387" s="46"/>
      <c r="GB387" s="46"/>
      <c r="GC387" s="46"/>
      <c r="GD387" s="46"/>
      <c r="GE387" s="46"/>
      <c r="GF387" s="46"/>
      <c r="GG387" s="46"/>
      <c r="GH387" s="46"/>
      <c r="GI387" s="46"/>
      <c r="GJ387" s="46"/>
      <c r="GK387" s="46"/>
      <c r="GL387" s="46"/>
      <c r="GM387" s="46"/>
      <c r="GN387" s="46"/>
      <c r="GO387" s="46"/>
      <c r="GP387" s="46"/>
      <c r="GQ387" s="46"/>
      <c r="GR387" s="46"/>
      <c r="GS387" s="46"/>
      <c r="GT387" s="46"/>
      <c r="GU387" s="46"/>
      <c r="GV387" s="46"/>
      <c r="GW387" s="46"/>
      <c r="GX387" s="46"/>
      <c r="GY387" s="46"/>
      <c r="GZ387" s="46"/>
      <c r="HA387" s="46"/>
      <c r="HB387" s="46"/>
      <c r="HC387" s="46"/>
      <c r="HD387" s="46"/>
      <c r="HE387" s="46"/>
      <c r="HF387" s="46"/>
      <c r="HG387" s="46"/>
      <c r="HH387" s="46"/>
      <c r="HI387" s="46"/>
      <c r="HJ387" s="46"/>
      <c r="HK387" s="46"/>
      <c r="HL387" s="46"/>
      <c r="HM387" s="46"/>
      <c r="HN387" s="46"/>
      <c r="HO387" s="46"/>
      <c r="HP387" s="46"/>
      <c r="HQ387" s="46"/>
      <c r="HR387" s="46"/>
      <c r="HS387" s="46"/>
      <c r="HT387" s="46"/>
      <c r="HU387" s="46"/>
      <c r="HV387" s="46"/>
      <c r="HW387" s="46"/>
      <c r="HX387" s="46"/>
      <c r="HY387" s="46"/>
      <c r="HZ387" s="46"/>
      <c r="IA387" s="46"/>
      <c r="IB387" s="46"/>
      <c r="IC387" s="46"/>
      <c r="ID387" s="46"/>
      <c r="IE387" s="46"/>
      <c r="IF387" s="46"/>
      <c r="IG387" s="46"/>
      <c r="IH387" s="46"/>
      <c r="II387" s="46"/>
      <c r="IJ387" s="46"/>
      <c r="IK387" s="46"/>
      <c r="IL387" s="46"/>
      <c r="IM387" s="46"/>
      <c r="IN387" s="46"/>
      <c r="IO387" s="46"/>
      <c r="IP387" s="46"/>
      <c r="IQ387" s="46"/>
      <c r="IR387" s="46"/>
      <c r="IS387" s="46"/>
      <c r="IT387" s="46"/>
      <c r="IU387" s="46"/>
      <c r="IV387" s="46"/>
      <c r="IW387" s="46"/>
      <c r="IX387" s="46"/>
      <c r="IY387" s="46"/>
      <c r="IZ387" s="46"/>
      <c r="JA387" s="46"/>
      <c r="JB387" s="46"/>
      <c r="JC387" s="46"/>
      <c r="JD387" s="46"/>
      <c r="JE387" s="46"/>
      <c r="JF387" s="46"/>
      <c r="JG387" s="46"/>
      <c r="JH387" s="46"/>
      <c r="JI387" s="46"/>
      <c r="JJ387" s="46"/>
      <c r="JK387" s="46"/>
      <c r="JL387" s="46"/>
      <c r="JM387" s="46"/>
      <c r="JN387" s="46"/>
      <c r="JO387" s="46"/>
      <c r="JP387" s="46"/>
      <c r="JQ387" s="46"/>
      <c r="JR387" s="46"/>
      <c r="JS387" s="46"/>
      <c r="JT387" s="46"/>
      <c r="JU387" s="46"/>
      <c r="JV387" s="46"/>
      <c r="JW387" s="46"/>
      <c r="JX387" s="46"/>
      <c r="JY387" s="46"/>
      <c r="JZ387" s="46"/>
      <c r="KA387" s="46"/>
      <c r="KB387" s="46"/>
      <c r="KC387" s="46"/>
      <c r="KD387" s="46"/>
      <c r="KE387" s="46"/>
      <c r="KF387" s="46"/>
      <c r="KG387" s="46"/>
      <c r="KH387" s="46"/>
      <c r="KI387" s="46"/>
      <c r="KJ387" s="46"/>
      <c r="KK387" s="46"/>
      <c r="KL387" s="46"/>
      <c r="KM387" s="46"/>
      <c r="KN387" s="46"/>
      <c r="KO387" s="46"/>
      <c r="KP387" s="46"/>
      <c r="KQ387" s="46"/>
      <c r="KR387" s="46"/>
      <c r="KS387" s="46"/>
      <c r="KT387" s="46"/>
      <c r="KU387" s="46"/>
      <c r="KV387" s="46"/>
      <c r="KW387" s="46"/>
      <c r="KX387" s="46"/>
      <c r="KY387" s="46"/>
      <c r="KZ387" s="46"/>
      <c r="LA387" s="46"/>
      <c r="LB387" s="46"/>
      <c r="LC387" s="46"/>
      <c r="LD387" s="46"/>
      <c r="LE387" s="46"/>
      <c r="LF387" s="46"/>
      <c r="LG387" s="46"/>
      <c r="LH387" s="46"/>
      <c r="LI387" s="46"/>
      <c r="LJ387" s="46"/>
      <c r="LK387" s="46"/>
      <c r="LL387" s="46"/>
      <c r="LM387" s="46"/>
      <c r="LN387" s="46"/>
      <c r="LO387" s="46"/>
      <c r="LP387" s="46"/>
      <c r="LQ387" s="46"/>
      <c r="LR387" s="46"/>
      <c r="LS387" s="46"/>
      <c r="LT387" s="46"/>
      <c r="LU387" s="46"/>
      <c r="LV387" s="46"/>
      <c r="LW387" s="46"/>
      <c r="LX387" s="46"/>
      <c r="LY387" s="46"/>
      <c r="LZ387" s="46"/>
      <c r="MA387" s="46"/>
      <c r="MB387" s="46"/>
      <c r="MC387" s="46"/>
      <c r="MD387" s="46"/>
      <c r="ME387" s="46"/>
      <c r="MF387" s="46"/>
      <c r="MG387" s="46"/>
      <c r="MH387" s="46"/>
      <c r="MI387" s="46"/>
      <c r="MJ387" s="46"/>
      <c r="MK387" s="46"/>
      <c r="ML387" s="46"/>
      <c r="MM387" s="46"/>
      <c r="MN387" s="46"/>
      <c r="MO387" s="46"/>
      <c r="MP387" s="46"/>
      <c r="MQ387" s="46"/>
      <c r="MR387" s="46"/>
      <c r="MS387" s="46"/>
      <c r="MT387" s="46"/>
      <c r="MU387" s="46"/>
      <c r="MV387" s="46"/>
      <c r="MW387" s="46"/>
      <c r="MX387" s="46"/>
      <c r="MY387" s="46"/>
      <c r="MZ387" s="46"/>
      <c r="NA387" s="46"/>
      <c r="NB387" s="46"/>
      <c r="NC387" s="46"/>
      <c r="ND387" s="46"/>
      <c r="NE387" s="46"/>
      <c r="NF387" s="46"/>
      <c r="NG387" s="46"/>
      <c r="NH387" s="46"/>
      <c r="NI387" s="46"/>
      <c r="NJ387" s="46"/>
      <c r="NK387" s="46"/>
      <c r="NL387" s="46"/>
      <c r="NM387" s="46"/>
      <c r="NN387" s="46"/>
      <c r="NO387" s="46"/>
      <c r="NP387" s="46"/>
      <c r="NQ387" s="46"/>
      <c r="NR387" s="46"/>
      <c r="NS387" s="46"/>
      <c r="NT387" s="46"/>
      <c r="NU387" s="46"/>
      <c r="NV387" s="46"/>
      <c r="NW387" s="46"/>
      <c r="NX387" s="46"/>
      <c r="NY387" s="46"/>
      <c r="NZ387" s="46"/>
      <c r="OA387" s="46"/>
      <c r="OB387" s="46"/>
      <c r="OC387" s="46"/>
      <c r="OD387" s="46"/>
      <c r="OE387" s="46"/>
      <c r="OF387" s="46"/>
      <c r="OG387" s="46"/>
      <c r="OH387" s="46"/>
      <c r="OI387" s="46"/>
      <c r="OJ387" s="46"/>
      <c r="OK387" s="46"/>
      <c r="OL387" s="46"/>
      <c r="OM387" s="46"/>
      <c r="ON387" s="46"/>
      <c r="OO387" s="46"/>
      <c r="OP387" s="46"/>
      <c r="OQ387" s="46"/>
      <c r="OR387" s="46"/>
      <c r="OS387" s="46"/>
      <c r="OT387" s="46"/>
      <c r="OU387" s="46"/>
      <c r="OV387" s="46"/>
      <c r="OW387" s="46"/>
      <c r="OX387" s="46"/>
      <c r="OY387" s="46"/>
      <c r="OZ387" s="46"/>
      <c r="PA387" s="46"/>
      <c r="PB387" s="46"/>
      <c r="PC387" s="46"/>
      <c r="PD387" s="46"/>
      <c r="PE387" s="46"/>
      <c r="PF387" s="46"/>
      <c r="PG387" s="46"/>
      <c r="PH387" s="46"/>
      <c r="PI387" s="46"/>
      <c r="PJ387" s="46"/>
      <c r="PK387" s="46"/>
      <c r="PL387" s="46"/>
      <c r="PM387" s="46"/>
      <c r="PN387" s="46"/>
      <c r="PO387" s="46"/>
      <c r="PP387" s="46"/>
      <c r="PQ387" s="46"/>
      <c r="PR387" s="46"/>
      <c r="PS387" s="46"/>
      <c r="PT387" s="46"/>
    </row>
    <row r="388" spans="1:436" s="2" customFormat="1" ht="25.5" x14ac:dyDescent="0.2">
      <c r="A388" s="70" t="s">
        <v>134</v>
      </c>
      <c r="B388" s="49" t="s">
        <v>51</v>
      </c>
      <c r="C388" s="80">
        <v>78</v>
      </c>
      <c r="D388" s="80">
        <v>79</v>
      </c>
      <c r="E388" s="80">
        <v>77</v>
      </c>
      <c r="F388" s="80">
        <v>73</v>
      </c>
      <c r="G388" s="80">
        <v>72.400000000000006</v>
      </c>
      <c r="H388" s="80">
        <v>75</v>
      </c>
      <c r="I388" s="80">
        <v>73</v>
      </c>
      <c r="J388" s="80">
        <v>73</v>
      </c>
      <c r="K388" s="80">
        <f t="shared" si="470"/>
        <v>75.3</v>
      </c>
      <c r="L388" s="80">
        <f t="shared" si="471"/>
        <v>75.599999999999994</v>
      </c>
      <c r="M388" s="80">
        <f t="shared" si="472"/>
        <v>75.67649999999999</v>
      </c>
      <c r="N388" s="80">
        <f t="shared" si="473"/>
        <v>76.129199999999997</v>
      </c>
      <c r="O388" s="80">
        <f t="shared" si="474"/>
        <v>76.130558999999991</v>
      </c>
      <c r="P388" s="80">
        <f t="shared" si="475"/>
        <v>76.890491999999995</v>
      </c>
      <c r="Q388" s="46"/>
      <c r="R388" s="46"/>
      <c r="S388" s="46"/>
      <c r="T388" s="46"/>
      <c r="U388" s="46"/>
      <c r="V388" s="46"/>
      <c r="W388" s="46"/>
      <c r="X388" s="46"/>
      <c r="Y388" s="46"/>
      <c r="Z388" s="46"/>
      <c r="AA388" s="46"/>
      <c r="AB388" s="46"/>
      <c r="AC388" s="46"/>
      <c r="AD388" s="46"/>
      <c r="AE388" s="46"/>
      <c r="AF388" s="46"/>
      <c r="AG388" s="46"/>
      <c r="AH388" s="46"/>
      <c r="AI388" s="46"/>
      <c r="AJ388" s="46"/>
      <c r="AK388" s="46"/>
      <c r="AL388" s="46"/>
      <c r="AM388" s="46"/>
      <c r="AN388" s="46"/>
      <c r="AO388" s="46"/>
      <c r="AP388" s="46"/>
      <c r="AQ388" s="46"/>
      <c r="AR388" s="46"/>
      <c r="AS388" s="46"/>
      <c r="AT388" s="46"/>
      <c r="AU388" s="46"/>
      <c r="AV388" s="46"/>
      <c r="AW388" s="46"/>
      <c r="AX388" s="46"/>
      <c r="AY388" s="46"/>
      <c r="AZ388" s="46"/>
      <c r="BA388" s="46"/>
      <c r="BB388" s="46"/>
      <c r="BC388" s="46"/>
      <c r="BD388" s="46"/>
      <c r="BE388" s="46"/>
      <c r="BF388" s="46"/>
      <c r="BG388" s="46"/>
      <c r="BH388" s="46"/>
      <c r="BI388" s="46"/>
      <c r="BJ388" s="46"/>
      <c r="BK388" s="46"/>
      <c r="BL388" s="46"/>
      <c r="BM388" s="46"/>
      <c r="BN388" s="46"/>
      <c r="BO388" s="46"/>
      <c r="BP388" s="46"/>
      <c r="BQ388" s="46"/>
      <c r="BR388" s="46"/>
      <c r="BS388" s="46"/>
      <c r="BT388" s="46"/>
      <c r="BU388" s="46"/>
      <c r="BV388" s="46"/>
      <c r="BW388" s="46"/>
      <c r="BX388" s="46"/>
      <c r="BY388" s="46"/>
      <c r="BZ388" s="46"/>
      <c r="CA388" s="46"/>
      <c r="CB388" s="46"/>
      <c r="CC388" s="46"/>
      <c r="CD388" s="46"/>
      <c r="CE388" s="46"/>
      <c r="CF388" s="46"/>
      <c r="CG388" s="46"/>
      <c r="CH388" s="46"/>
      <c r="CI388" s="46"/>
      <c r="CJ388" s="46"/>
      <c r="CK388" s="46"/>
      <c r="CL388" s="46"/>
      <c r="CM388" s="46"/>
      <c r="CN388" s="46"/>
      <c r="CO388" s="46"/>
      <c r="CP388" s="46"/>
      <c r="CQ388" s="46"/>
      <c r="CR388" s="46"/>
      <c r="CS388" s="46"/>
      <c r="CT388" s="46"/>
      <c r="CU388" s="46"/>
      <c r="CV388" s="46"/>
      <c r="CW388" s="46"/>
      <c r="CX388" s="46"/>
      <c r="CY388" s="46"/>
      <c r="CZ388" s="46"/>
      <c r="DA388" s="46"/>
      <c r="DB388" s="46"/>
      <c r="DC388" s="46"/>
      <c r="DD388" s="46"/>
      <c r="DE388" s="46"/>
      <c r="DF388" s="46"/>
      <c r="DG388" s="46"/>
      <c r="DH388" s="46"/>
      <c r="DI388" s="46"/>
      <c r="DJ388" s="46"/>
      <c r="DK388" s="46"/>
      <c r="DL388" s="46"/>
      <c r="DM388" s="46"/>
      <c r="DN388" s="46"/>
      <c r="DO388" s="46"/>
      <c r="DP388" s="46"/>
      <c r="DQ388" s="46"/>
      <c r="DR388" s="46"/>
      <c r="DS388" s="46"/>
      <c r="DT388" s="46"/>
      <c r="DU388" s="46"/>
      <c r="DV388" s="46"/>
      <c r="DW388" s="46"/>
      <c r="DX388" s="46"/>
      <c r="DY388" s="46"/>
      <c r="DZ388" s="46"/>
      <c r="EA388" s="46"/>
      <c r="EB388" s="46"/>
      <c r="EC388" s="46"/>
      <c r="ED388" s="46"/>
      <c r="EE388" s="46"/>
      <c r="EF388" s="46"/>
      <c r="EG388" s="46"/>
      <c r="EH388" s="46"/>
      <c r="EI388" s="46"/>
      <c r="EJ388" s="46"/>
      <c r="EK388" s="46"/>
      <c r="EL388" s="46"/>
      <c r="EM388" s="46"/>
      <c r="EN388" s="46"/>
      <c r="EO388" s="46"/>
      <c r="EP388" s="46"/>
      <c r="EQ388" s="46"/>
      <c r="ER388" s="46"/>
      <c r="ES388" s="46"/>
      <c r="ET388" s="46"/>
      <c r="EU388" s="46"/>
      <c r="EV388" s="46"/>
      <c r="EW388" s="46"/>
      <c r="EX388" s="46"/>
      <c r="EY388" s="46"/>
      <c r="EZ388" s="46"/>
      <c r="FA388" s="46"/>
      <c r="FB388" s="46"/>
      <c r="FC388" s="46"/>
      <c r="FD388" s="46"/>
      <c r="FE388" s="46"/>
      <c r="FF388" s="46"/>
      <c r="FG388" s="46"/>
      <c r="FH388" s="46"/>
      <c r="FI388" s="46"/>
      <c r="FJ388" s="46"/>
      <c r="FK388" s="46"/>
      <c r="FL388" s="46"/>
      <c r="FM388" s="46"/>
      <c r="FN388" s="46"/>
      <c r="FO388" s="46"/>
      <c r="FP388" s="46"/>
      <c r="FQ388" s="46"/>
      <c r="FR388" s="46"/>
      <c r="FS388" s="46"/>
      <c r="FT388" s="46"/>
      <c r="FU388" s="46"/>
      <c r="FV388" s="46"/>
      <c r="FW388" s="46"/>
      <c r="FX388" s="46"/>
      <c r="FY388" s="46"/>
      <c r="FZ388" s="46"/>
      <c r="GA388" s="46"/>
      <c r="GB388" s="46"/>
      <c r="GC388" s="46"/>
      <c r="GD388" s="46"/>
      <c r="GE388" s="46"/>
      <c r="GF388" s="46"/>
      <c r="GG388" s="46"/>
      <c r="GH388" s="46"/>
      <c r="GI388" s="46"/>
      <c r="GJ388" s="46"/>
      <c r="GK388" s="46"/>
      <c r="GL388" s="46"/>
      <c r="GM388" s="46"/>
      <c r="GN388" s="46"/>
      <c r="GO388" s="46"/>
      <c r="GP388" s="46"/>
      <c r="GQ388" s="46"/>
      <c r="GR388" s="46"/>
      <c r="GS388" s="46"/>
      <c r="GT388" s="46"/>
      <c r="GU388" s="46"/>
      <c r="GV388" s="46"/>
      <c r="GW388" s="46"/>
      <c r="GX388" s="46"/>
      <c r="GY388" s="46"/>
      <c r="GZ388" s="46"/>
      <c r="HA388" s="46"/>
      <c r="HB388" s="46"/>
      <c r="HC388" s="46"/>
      <c r="HD388" s="46"/>
      <c r="HE388" s="46"/>
      <c r="HF388" s="46"/>
      <c r="HG388" s="46"/>
      <c r="HH388" s="46"/>
      <c r="HI388" s="46"/>
      <c r="HJ388" s="46"/>
      <c r="HK388" s="46"/>
      <c r="HL388" s="46"/>
      <c r="HM388" s="46"/>
      <c r="HN388" s="46"/>
      <c r="HO388" s="46"/>
      <c r="HP388" s="46"/>
      <c r="HQ388" s="46"/>
      <c r="HR388" s="46"/>
      <c r="HS388" s="46"/>
      <c r="HT388" s="46"/>
      <c r="HU388" s="46"/>
      <c r="HV388" s="46"/>
      <c r="HW388" s="46"/>
      <c r="HX388" s="46"/>
      <c r="HY388" s="46"/>
      <c r="HZ388" s="46"/>
      <c r="IA388" s="46"/>
      <c r="IB388" s="46"/>
      <c r="IC388" s="46"/>
      <c r="ID388" s="46"/>
      <c r="IE388" s="46"/>
      <c r="IF388" s="46"/>
      <c r="IG388" s="46"/>
      <c r="IH388" s="46"/>
      <c r="II388" s="46"/>
      <c r="IJ388" s="46"/>
      <c r="IK388" s="46"/>
      <c r="IL388" s="46"/>
      <c r="IM388" s="46"/>
      <c r="IN388" s="46"/>
      <c r="IO388" s="46"/>
      <c r="IP388" s="46"/>
      <c r="IQ388" s="46"/>
      <c r="IR388" s="46"/>
      <c r="IS388" s="46"/>
      <c r="IT388" s="46"/>
      <c r="IU388" s="46"/>
      <c r="IV388" s="46"/>
      <c r="IW388" s="46"/>
      <c r="IX388" s="46"/>
      <c r="IY388" s="46"/>
      <c r="IZ388" s="46"/>
      <c r="JA388" s="46"/>
      <c r="JB388" s="46"/>
      <c r="JC388" s="46"/>
      <c r="JD388" s="46"/>
      <c r="JE388" s="46"/>
      <c r="JF388" s="46"/>
      <c r="JG388" s="46"/>
      <c r="JH388" s="46"/>
      <c r="JI388" s="46"/>
      <c r="JJ388" s="46"/>
      <c r="JK388" s="46"/>
      <c r="JL388" s="46"/>
      <c r="JM388" s="46"/>
      <c r="JN388" s="46"/>
      <c r="JO388" s="46"/>
      <c r="JP388" s="46"/>
      <c r="JQ388" s="46"/>
      <c r="JR388" s="46"/>
      <c r="JS388" s="46"/>
      <c r="JT388" s="46"/>
      <c r="JU388" s="46"/>
      <c r="JV388" s="46"/>
      <c r="JW388" s="46"/>
      <c r="JX388" s="46"/>
      <c r="JY388" s="46"/>
      <c r="JZ388" s="46"/>
      <c r="KA388" s="46"/>
      <c r="KB388" s="46"/>
      <c r="KC388" s="46"/>
      <c r="KD388" s="46"/>
      <c r="KE388" s="46"/>
      <c r="KF388" s="46"/>
      <c r="KG388" s="46"/>
      <c r="KH388" s="46"/>
      <c r="KI388" s="46"/>
      <c r="KJ388" s="46"/>
      <c r="KK388" s="46"/>
      <c r="KL388" s="46"/>
      <c r="KM388" s="46"/>
      <c r="KN388" s="46"/>
      <c r="KO388" s="46"/>
      <c r="KP388" s="46"/>
      <c r="KQ388" s="46"/>
      <c r="KR388" s="46"/>
      <c r="KS388" s="46"/>
      <c r="KT388" s="46"/>
      <c r="KU388" s="46"/>
      <c r="KV388" s="46"/>
      <c r="KW388" s="46"/>
      <c r="KX388" s="46"/>
      <c r="KY388" s="46"/>
      <c r="KZ388" s="46"/>
      <c r="LA388" s="46"/>
      <c r="LB388" s="46"/>
      <c r="LC388" s="46"/>
      <c r="LD388" s="46"/>
      <c r="LE388" s="46"/>
      <c r="LF388" s="46"/>
      <c r="LG388" s="46"/>
      <c r="LH388" s="46"/>
      <c r="LI388" s="46"/>
      <c r="LJ388" s="46"/>
      <c r="LK388" s="46"/>
      <c r="LL388" s="46"/>
      <c r="LM388" s="46"/>
      <c r="LN388" s="46"/>
      <c r="LO388" s="46"/>
      <c r="LP388" s="46"/>
      <c r="LQ388" s="46"/>
      <c r="LR388" s="46"/>
      <c r="LS388" s="46"/>
      <c r="LT388" s="46"/>
      <c r="LU388" s="46"/>
      <c r="LV388" s="46"/>
      <c r="LW388" s="46"/>
      <c r="LX388" s="46"/>
      <c r="LY388" s="46"/>
      <c r="LZ388" s="46"/>
      <c r="MA388" s="46"/>
      <c r="MB388" s="46"/>
      <c r="MC388" s="46"/>
      <c r="MD388" s="46"/>
      <c r="ME388" s="46"/>
      <c r="MF388" s="46"/>
      <c r="MG388" s="46"/>
      <c r="MH388" s="46"/>
      <c r="MI388" s="46"/>
      <c r="MJ388" s="46"/>
      <c r="MK388" s="46"/>
      <c r="ML388" s="46"/>
      <c r="MM388" s="46"/>
      <c r="MN388" s="46"/>
      <c r="MO388" s="46"/>
      <c r="MP388" s="46"/>
      <c r="MQ388" s="46"/>
      <c r="MR388" s="46"/>
      <c r="MS388" s="46"/>
      <c r="MT388" s="46"/>
      <c r="MU388" s="46"/>
      <c r="MV388" s="46"/>
      <c r="MW388" s="46"/>
      <c r="MX388" s="46"/>
      <c r="MY388" s="46"/>
      <c r="MZ388" s="46"/>
      <c r="NA388" s="46"/>
      <c r="NB388" s="46"/>
      <c r="NC388" s="46"/>
      <c r="ND388" s="46"/>
      <c r="NE388" s="46"/>
      <c r="NF388" s="46"/>
      <c r="NG388" s="46"/>
      <c r="NH388" s="46"/>
      <c r="NI388" s="46"/>
      <c r="NJ388" s="46"/>
      <c r="NK388" s="46"/>
      <c r="NL388" s="46"/>
      <c r="NM388" s="46"/>
      <c r="NN388" s="46"/>
      <c r="NO388" s="46"/>
      <c r="NP388" s="46"/>
      <c r="NQ388" s="46"/>
      <c r="NR388" s="46"/>
      <c r="NS388" s="46"/>
      <c r="NT388" s="46"/>
      <c r="NU388" s="46"/>
      <c r="NV388" s="46"/>
      <c r="NW388" s="46"/>
      <c r="NX388" s="46"/>
      <c r="NY388" s="46"/>
      <c r="NZ388" s="46"/>
      <c r="OA388" s="46"/>
      <c r="OB388" s="46"/>
      <c r="OC388" s="46"/>
      <c r="OD388" s="46"/>
      <c r="OE388" s="46"/>
      <c r="OF388" s="46"/>
      <c r="OG388" s="46"/>
      <c r="OH388" s="46"/>
      <c r="OI388" s="46"/>
      <c r="OJ388" s="46"/>
      <c r="OK388" s="46"/>
      <c r="OL388" s="46"/>
      <c r="OM388" s="46"/>
      <c r="ON388" s="46"/>
      <c r="OO388" s="46"/>
      <c r="OP388" s="46"/>
      <c r="OQ388" s="46"/>
      <c r="OR388" s="46"/>
      <c r="OS388" s="46"/>
      <c r="OT388" s="46"/>
      <c r="OU388" s="46"/>
      <c r="OV388" s="46"/>
      <c r="OW388" s="46"/>
      <c r="OX388" s="46"/>
      <c r="OY388" s="46"/>
      <c r="OZ388" s="46"/>
      <c r="PA388" s="46"/>
      <c r="PB388" s="46"/>
      <c r="PC388" s="46"/>
      <c r="PD388" s="46"/>
      <c r="PE388" s="46"/>
      <c r="PF388" s="46"/>
      <c r="PG388" s="46"/>
      <c r="PH388" s="46"/>
      <c r="PI388" s="46"/>
      <c r="PJ388" s="46"/>
      <c r="PK388" s="46"/>
      <c r="PL388" s="46"/>
      <c r="PM388" s="46"/>
      <c r="PN388" s="46"/>
      <c r="PO388" s="46"/>
      <c r="PP388" s="46"/>
      <c r="PQ388" s="46"/>
      <c r="PR388" s="46"/>
      <c r="PS388" s="46"/>
      <c r="PT388" s="46"/>
    </row>
    <row r="389" spans="1:436" s="2" customFormat="1" x14ac:dyDescent="0.2">
      <c r="A389" s="74" t="s">
        <v>47</v>
      </c>
      <c r="B389" s="49" t="s">
        <v>51</v>
      </c>
      <c r="C389" s="80">
        <v>1820</v>
      </c>
      <c r="D389" s="80">
        <v>1812</v>
      </c>
      <c r="E389" s="80">
        <v>1822</v>
      </c>
      <c r="F389" s="80">
        <v>1625</v>
      </c>
      <c r="G389" s="80">
        <v>1483.93</v>
      </c>
      <c r="H389" s="80">
        <v>1475</v>
      </c>
      <c r="I389" s="80">
        <v>1615</v>
      </c>
      <c r="J389" s="80">
        <v>1615</v>
      </c>
      <c r="K389" s="80">
        <f t="shared" si="470"/>
        <v>1480.9</v>
      </c>
      <c r="L389" s="80">
        <f t="shared" si="471"/>
        <v>1486.8</v>
      </c>
      <c r="M389" s="80">
        <f t="shared" si="472"/>
        <v>1488.3045</v>
      </c>
      <c r="N389" s="80">
        <f t="shared" si="473"/>
        <v>1497.2076000000002</v>
      </c>
      <c r="O389" s="80">
        <f t="shared" si="474"/>
        <v>1497.2343269999999</v>
      </c>
      <c r="P389" s="80">
        <f t="shared" si="475"/>
        <v>1512.1796760000002</v>
      </c>
      <c r="Q389" s="46"/>
      <c r="R389" s="46"/>
      <c r="S389" s="46"/>
      <c r="T389" s="46"/>
      <c r="U389" s="46"/>
      <c r="V389" s="46"/>
      <c r="W389" s="46"/>
      <c r="X389" s="46"/>
      <c r="Y389" s="46"/>
      <c r="Z389" s="46"/>
      <c r="AA389" s="46"/>
      <c r="AB389" s="46"/>
      <c r="AC389" s="46"/>
      <c r="AD389" s="46"/>
      <c r="AE389" s="46"/>
      <c r="AF389" s="46"/>
      <c r="AG389" s="46"/>
      <c r="AH389" s="46"/>
      <c r="AI389" s="46"/>
      <c r="AJ389" s="46"/>
      <c r="AK389" s="46"/>
      <c r="AL389" s="46"/>
      <c r="AM389" s="46"/>
      <c r="AN389" s="46"/>
      <c r="AO389" s="46"/>
      <c r="AP389" s="46"/>
      <c r="AQ389" s="46"/>
      <c r="AR389" s="46"/>
      <c r="AS389" s="46"/>
      <c r="AT389" s="46"/>
      <c r="AU389" s="46"/>
      <c r="AV389" s="46"/>
      <c r="AW389" s="46"/>
      <c r="AX389" s="46"/>
      <c r="AY389" s="46"/>
      <c r="AZ389" s="46"/>
      <c r="BA389" s="46"/>
      <c r="BB389" s="46"/>
      <c r="BC389" s="46"/>
      <c r="BD389" s="46"/>
      <c r="BE389" s="46"/>
      <c r="BF389" s="46"/>
      <c r="BG389" s="46"/>
      <c r="BH389" s="46"/>
      <c r="BI389" s="46"/>
      <c r="BJ389" s="46"/>
      <c r="BK389" s="46"/>
      <c r="BL389" s="46"/>
      <c r="BM389" s="46"/>
      <c r="BN389" s="46"/>
      <c r="BO389" s="46"/>
      <c r="BP389" s="46"/>
      <c r="BQ389" s="46"/>
      <c r="BR389" s="46"/>
      <c r="BS389" s="46"/>
      <c r="BT389" s="46"/>
      <c r="BU389" s="46"/>
      <c r="BV389" s="46"/>
      <c r="BW389" s="46"/>
      <c r="BX389" s="46"/>
      <c r="BY389" s="46"/>
      <c r="BZ389" s="46"/>
      <c r="CA389" s="46"/>
      <c r="CB389" s="46"/>
      <c r="CC389" s="46"/>
      <c r="CD389" s="46"/>
      <c r="CE389" s="46"/>
      <c r="CF389" s="46"/>
      <c r="CG389" s="46"/>
      <c r="CH389" s="46"/>
      <c r="CI389" s="46"/>
      <c r="CJ389" s="46"/>
      <c r="CK389" s="46"/>
      <c r="CL389" s="46"/>
      <c r="CM389" s="46"/>
      <c r="CN389" s="46"/>
      <c r="CO389" s="46"/>
      <c r="CP389" s="46"/>
      <c r="CQ389" s="46"/>
      <c r="CR389" s="46"/>
      <c r="CS389" s="46"/>
      <c r="CT389" s="46"/>
      <c r="CU389" s="46"/>
      <c r="CV389" s="46"/>
      <c r="CW389" s="46"/>
      <c r="CX389" s="46"/>
      <c r="CY389" s="46"/>
      <c r="CZ389" s="46"/>
      <c r="DA389" s="46"/>
      <c r="DB389" s="46"/>
      <c r="DC389" s="46"/>
      <c r="DD389" s="46"/>
      <c r="DE389" s="46"/>
      <c r="DF389" s="46"/>
      <c r="DG389" s="46"/>
      <c r="DH389" s="46"/>
      <c r="DI389" s="46"/>
      <c r="DJ389" s="46"/>
      <c r="DK389" s="46"/>
      <c r="DL389" s="46"/>
      <c r="DM389" s="46"/>
      <c r="DN389" s="46"/>
      <c r="DO389" s="46"/>
      <c r="DP389" s="46"/>
      <c r="DQ389" s="46"/>
      <c r="DR389" s="46"/>
      <c r="DS389" s="46"/>
      <c r="DT389" s="46"/>
      <c r="DU389" s="46"/>
      <c r="DV389" s="46"/>
      <c r="DW389" s="46"/>
      <c r="DX389" s="46"/>
      <c r="DY389" s="46"/>
      <c r="DZ389" s="46"/>
      <c r="EA389" s="46"/>
      <c r="EB389" s="46"/>
      <c r="EC389" s="46"/>
      <c r="ED389" s="46"/>
      <c r="EE389" s="46"/>
      <c r="EF389" s="46"/>
      <c r="EG389" s="46"/>
      <c r="EH389" s="46"/>
      <c r="EI389" s="46"/>
      <c r="EJ389" s="46"/>
      <c r="EK389" s="46"/>
      <c r="EL389" s="46"/>
      <c r="EM389" s="46"/>
      <c r="EN389" s="46"/>
      <c r="EO389" s="46"/>
      <c r="EP389" s="46"/>
      <c r="EQ389" s="46"/>
      <c r="ER389" s="46"/>
      <c r="ES389" s="46"/>
      <c r="ET389" s="46"/>
      <c r="EU389" s="46"/>
      <c r="EV389" s="46"/>
      <c r="EW389" s="46"/>
      <c r="EX389" s="46"/>
      <c r="EY389" s="46"/>
      <c r="EZ389" s="46"/>
      <c r="FA389" s="46"/>
      <c r="FB389" s="46"/>
      <c r="FC389" s="46"/>
      <c r="FD389" s="46"/>
      <c r="FE389" s="46"/>
      <c r="FF389" s="46"/>
      <c r="FG389" s="46"/>
      <c r="FH389" s="46"/>
      <c r="FI389" s="46"/>
      <c r="FJ389" s="46"/>
      <c r="FK389" s="46"/>
      <c r="FL389" s="46"/>
      <c r="FM389" s="46"/>
      <c r="FN389" s="46"/>
      <c r="FO389" s="46"/>
      <c r="FP389" s="46"/>
      <c r="FQ389" s="46"/>
      <c r="FR389" s="46"/>
      <c r="FS389" s="46"/>
      <c r="FT389" s="46"/>
      <c r="FU389" s="46"/>
      <c r="FV389" s="46"/>
      <c r="FW389" s="46"/>
      <c r="FX389" s="46"/>
      <c r="FY389" s="46"/>
      <c r="FZ389" s="46"/>
      <c r="GA389" s="46"/>
      <c r="GB389" s="46"/>
      <c r="GC389" s="46"/>
      <c r="GD389" s="46"/>
      <c r="GE389" s="46"/>
      <c r="GF389" s="46"/>
      <c r="GG389" s="46"/>
      <c r="GH389" s="46"/>
      <c r="GI389" s="46"/>
      <c r="GJ389" s="46"/>
      <c r="GK389" s="46"/>
      <c r="GL389" s="46"/>
      <c r="GM389" s="46"/>
      <c r="GN389" s="46"/>
      <c r="GO389" s="46"/>
      <c r="GP389" s="46"/>
      <c r="GQ389" s="46"/>
      <c r="GR389" s="46"/>
      <c r="GS389" s="46"/>
      <c r="GT389" s="46"/>
      <c r="GU389" s="46"/>
      <c r="GV389" s="46"/>
      <c r="GW389" s="46"/>
      <c r="GX389" s="46"/>
      <c r="GY389" s="46"/>
      <c r="GZ389" s="46"/>
      <c r="HA389" s="46"/>
      <c r="HB389" s="46"/>
      <c r="HC389" s="46"/>
      <c r="HD389" s="46"/>
      <c r="HE389" s="46"/>
      <c r="HF389" s="46"/>
      <c r="HG389" s="46"/>
      <c r="HH389" s="46"/>
      <c r="HI389" s="46"/>
      <c r="HJ389" s="46"/>
      <c r="HK389" s="46"/>
      <c r="HL389" s="46"/>
      <c r="HM389" s="46"/>
      <c r="HN389" s="46"/>
      <c r="HO389" s="46"/>
      <c r="HP389" s="46"/>
      <c r="HQ389" s="46"/>
      <c r="HR389" s="46"/>
      <c r="HS389" s="46"/>
      <c r="HT389" s="46"/>
      <c r="HU389" s="46"/>
      <c r="HV389" s="46"/>
      <c r="HW389" s="46"/>
      <c r="HX389" s="46"/>
      <c r="HY389" s="46"/>
      <c r="HZ389" s="46"/>
      <c r="IA389" s="46"/>
      <c r="IB389" s="46"/>
      <c r="IC389" s="46"/>
      <c r="ID389" s="46"/>
      <c r="IE389" s="46"/>
      <c r="IF389" s="46"/>
      <c r="IG389" s="46"/>
      <c r="IH389" s="46"/>
      <c r="II389" s="46"/>
      <c r="IJ389" s="46"/>
      <c r="IK389" s="46"/>
      <c r="IL389" s="46"/>
      <c r="IM389" s="46"/>
      <c r="IN389" s="46"/>
      <c r="IO389" s="46"/>
      <c r="IP389" s="46"/>
      <c r="IQ389" s="46"/>
      <c r="IR389" s="46"/>
      <c r="IS389" s="46"/>
      <c r="IT389" s="46"/>
      <c r="IU389" s="46"/>
      <c r="IV389" s="46"/>
      <c r="IW389" s="46"/>
      <c r="IX389" s="46"/>
      <c r="IY389" s="46"/>
      <c r="IZ389" s="46"/>
      <c r="JA389" s="46"/>
      <c r="JB389" s="46"/>
      <c r="JC389" s="46"/>
      <c r="JD389" s="46"/>
      <c r="JE389" s="46"/>
      <c r="JF389" s="46"/>
      <c r="JG389" s="46"/>
      <c r="JH389" s="46"/>
      <c r="JI389" s="46"/>
      <c r="JJ389" s="46"/>
      <c r="JK389" s="46"/>
      <c r="JL389" s="46"/>
      <c r="JM389" s="46"/>
      <c r="JN389" s="46"/>
      <c r="JO389" s="46"/>
      <c r="JP389" s="46"/>
      <c r="JQ389" s="46"/>
      <c r="JR389" s="46"/>
      <c r="JS389" s="46"/>
      <c r="JT389" s="46"/>
      <c r="JU389" s="46"/>
      <c r="JV389" s="46"/>
      <c r="JW389" s="46"/>
      <c r="JX389" s="46"/>
      <c r="JY389" s="46"/>
      <c r="JZ389" s="46"/>
      <c r="KA389" s="46"/>
      <c r="KB389" s="46"/>
      <c r="KC389" s="46"/>
      <c r="KD389" s="46"/>
      <c r="KE389" s="46"/>
      <c r="KF389" s="46"/>
      <c r="KG389" s="46"/>
      <c r="KH389" s="46"/>
      <c r="KI389" s="46"/>
      <c r="KJ389" s="46"/>
      <c r="KK389" s="46"/>
      <c r="KL389" s="46"/>
      <c r="KM389" s="46"/>
      <c r="KN389" s="46"/>
      <c r="KO389" s="46"/>
      <c r="KP389" s="46"/>
      <c r="KQ389" s="46"/>
      <c r="KR389" s="46"/>
      <c r="KS389" s="46"/>
      <c r="KT389" s="46"/>
      <c r="KU389" s="46"/>
      <c r="KV389" s="46"/>
      <c r="KW389" s="46"/>
      <c r="KX389" s="46"/>
      <c r="KY389" s="46"/>
      <c r="KZ389" s="46"/>
      <c r="LA389" s="46"/>
      <c r="LB389" s="46"/>
      <c r="LC389" s="46"/>
      <c r="LD389" s="46"/>
      <c r="LE389" s="46"/>
      <c r="LF389" s="46"/>
      <c r="LG389" s="46"/>
      <c r="LH389" s="46"/>
      <c r="LI389" s="46"/>
      <c r="LJ389" s="46"/>
      <c r="LK389" s="46"/>
      <c r="LL389" s="46"/>
      <c r="LM389" s="46"/>
      <c r="LN389" s="46"/>
      <c r="LO389" s="46"/>
      <c r="LP389" s="46"/>
      <c r="LQ389" s="46"/>
      <c r="LR389" s="46"/>
      <c r="LS389" s="46"/>
      <c r="LT389" s="46"/>
      <c r="LU389" s="46"/>
      <c r="LV389" s="46"/>
      <c r="LW389" s="46"/>
      <c r="LX389" s="46"/>
      <c r="LY389" s="46"/>
      <c r="LZ389" s="46"/>
      <c r="MA389" s="46"/>
      <c r="MB389" s="46"/>
      <c r="MC389" s="46"/>
      <c r="MD389" s="46"/>
      <c r="ME389" s="46"/>
      <c r="MF389" s="46"/>
      <c r="MG389" s="46"/>
      <c r="MH389" s="46"/>
      <c r="MI389" s="46"/>
      <c r="MJ389" s="46"/>
      <c r="MK389" s="46"/>
      <c r="ML389" s="46"/>
      <c r="MM389" s="46"/>
      <c r="MN389" s="46"/>
      <c r="MO389" s="46"/>
      <c r="MP389" s="46"/>
      <c r="MQ389" s="46"/>
      <c r="MR389" s="46"/>
      <c r="MS389" s="46"/>
      <c r="MT389" s="46"/>
      <c r="MU389" s="46"/>
      <c r="MV389" s="46"/>
      <c r="MW389" s="46"/>
      <c r="MX389" s="46"/>
      <c r="MY389" s="46"/>
      <c r="MZ389" s="46"/>
      <c r="NA389" s="46"/>
      <c r="NB389" s="46"/>
      <c r="NC389" s="46"/>
      <c r="ND389" s="46"/>
      <c r="NE389" s="46"/>
      <c r="NF389" s="46"/>
      <c r="NG389" s="46"/>
      <c r="NH389" s="46"/>
      <c r="NI389" s="46"/>
      <c r="NJ389" s="46"/>
      <c r="NK389" s="46"/>
      <c r="NL389" s="46"/>
      <c r="NM389" s="46"/>
      <c r="NN389" s="46"/>
      <c r="NO389" s="46"/>
      <c r="NP389" s="46"/>
      <c r="NQ389" s="46"/>
      <c r="NR389" s="46"/>
      <c r="NS389" s="46"/>
      <c r="NT389" s="46"/>
      <c r="NU389" s="46"/>
      <c r="NV389" s="46"/>
      <c r="NW389" s="46"/>
      <c r="NX389" s="46"/>
      <c r="NY389" s="46"/>
      <c r="NZ389" s="46"/>
      <c r="OA389" s="46"/>
      <c r="OB389" s="46"/>
      <c r="OC389" s="46"/>
      <c r="OD389" s="46"/>
      <c r="OE389" s="46"/>
      <c r="OF389" s="46"/>
      <c r="OG389" s="46"/>
      <c r="OH389" s="46"/>
      <c r="OI389" s="46"/>
      <c r="OJ389" s="46"/>
      <c r="OK389" s="46"/>
      <c r="OL389" s="46"/>
      <c r="OM389" s="46"/>
      <c r="ON389" s="46"/>
      <c r="OO389" s="46"/>
      <c r="OP389" s="46"/>
      <c r="OQ389" s="46"/>
      <c r="OR389" s="46"/>
      <c r="OS389" s="46"/>
      <c r="OT389" s="46"/>
      <c r="OU389" s="46"/>
      <c r="OV389" s="46"/>
      <c r="OW389" s="46"/>
      <c r="OX389" s="46"/>
      <c r="OY389" s="46"/>
      <c r="OZ389" s="46"/>
      <c r="PA389" s="46"/>
      <c r="PB389" s="46"/>
      <c r="PC389" s="46"/>
      <c r="PD389" s="46"/>
      <c r="PE389" s="46"/>
      <c r="PF389" s="46"/>
      <c r="PG389" s="46"/>
      <c r="PH389" s="46"/>
      <c r="PI389" s="46"/>
      <c r="PJ389" s="46"/>
      <c r="PK389" s="46"/>
      <c r="PL389" s="46"/>
      <c r="PM389" s="46"/>
      <c r="PN389" s="46"/>
      <c r="PO389" s="46"/>
      <c r="PP389" s="46"/>
      <c r="PQ389" s="46"/>
      <c r="PR389" s="46"/>
      <c r="PS389" s="46"/>
      <c r="PT389" s="46"/>
    </row>
    <row r="390" spans="1:436" x14ac:dyDescent="0.2">
      <c r="A390" s="74" t="s">
        <v>48</v>
      </c>
      <c r="B390" s="49" t="s">
        <v>51</v>
      </c>
      <c r="C390" s="73">
        <v>42</v>
      </c>
      <c r="D390" s="73">
        <v>36</v>
      </c>
      <c r="E390" s="73">
        <v>41</v>
      </c>
      <c r="F390" s="73">
        <v>49</v>
      </c>
      <c r="G390" s="73">
        <v>52</v>
      </c>
      <c r="H390" s="73">
        <v>50</v>
      </c>
      <c r="I390" s="73">
        <v>170</v>
      </c>
      <c r="J390" s="73">
        <v>171</v>
      </c>
      <c r="K390" s="73">
        <f>H390*100.4%</f>
        <v>50.2</v>
      </c>
      <c r="L390" s="73">
        <f>H390*100.8%</f>
        <v>50.4</v>
      </c>
      <c r="M390" s="73">
        <f>K390*100.5%</f>
        <v>50.451000000000001</v>
      </c>
      <c r="N390" s="73">
        <f>L390*100.7%</f>
        <v>50.752800000000008</v>
      </c>
      <c r="O390" s="73">
        <f>M390*100.6%</f>
        <v>50.753706000000001</v>
      </c>
      <c r="P390" s="73">
        <f>N390*101%</f>
        <v>51.260328000000008</v>
      </c>
    </row>
    <row r="391" spans="1:436" x14ac:dyDescent="0.2">
      <c r="A391" s="48" t="s">
        <v>10</v>
      </c>
      <c r="B391" s="49" t="s">
        <v>1</v>
      </c>
      <c r="C391" s="50">
        <v>95.5</v>
      </c>
      <c r="D391" s="50">
        <f>D390/C390*100</f>
        <v>85.714285714285708</v>
      </c>
      <c r="E391" s="50">
        <f t="shared" ref="E391" si="476">E390/D390*100</f>
        <v>113.88888888888889</v>
      </c>
      <c r="F391" s="50">
        <f>F390/E390*100</f>
        <v>119.51219512195121</v>
      </c>
      <c r="G391" s="50">
        <f>G390/F390*100</f>
        <v>106.12244897959184</v>
      </c>
      <c r="H391" s="50">
        <f>H390/G390*100</f>
        <v>96.15384615384616</v>
      </c>
      <c r="I391" s="50">
        <f>H390/G390*100</f>
        <v>96.15384615384616</v>
      </c>
      <c r="J391" s="50">
        <f>H390/G390*100</f>
        <v>96.15384615384616</v>
      </c>
      <c r="K391" s="50">
        <f>K390/H390*100</f>
        <v>100.4</v>
      </c>
      <c r="L391" s="50">
        <f>L390/H390*100</f>
        <v>100.8</v>
      </c>
      <c r="M391" s="50">
        <f>M390/K390*100</f>
        <v>100.49999999999999</v>
      </c>
      <c r="N391" s="50">
        <f>N390/L390*100</f>
        <v>100.70000000000002</v>
      </c>
      <c r="O391" s="50">
        <f t="shared" ref="O391:P391" si="477">O390/M390*100</f>
        <v>100.6</v>
      </c>
      <c r="P391" s="50">
        <f t="shared" si="477"/>
        <v>101</v>
      </c>
    </row>
    <row r="392" spans="1:436" ht="25.5" x14ac:dyDescent="0.2">
      <c r="A392" s="82" t="s">
        <v>45</v>
      </c>
      <c r="B392" s="49" t="s">
        <v>51</v>
      </c>
      <c r="C392" s="73">
        <f t="shared" ref="C392:P392" si="478">C394+C398</f>
        <v>320</v>
      </c>
      <c r="D392" s="73">
        <f t="shared" si="478"/>
        <v>288</v>
      </c>
      <c r="E392" s="73">
        <f t="shared" si="478"/>
        <v>275</v>
      </c>
      <c r="F392" s="73">
        <f t="shared" si="478"/>
        <v>339</v>
      </c>
      <c r="G392" s="73">
        <f t="shared" si="478"/>
        <v>144.57</v>
      </c>
      <c r="H392" s="73">
        <f t="shared" si="478"/>
        <v>108</v>
      </c>
      <c r="I392" s="73">
        <f>H394+H398</f>
        <v>108</v>
      </c>
      <c r="J392" s="73">
        <f>H394+H398</f>
        <v>108</v>
      </c>
      <c r="K392" s="73">
        <f t="shared" si="478"/>
        <v>108.432</v>
      </c>
      <c r="L392" s="73">
        <f t="shared" si="478"/>
        <v>108.864</v>
      </c>
      <c r="M392" s="73">
        <f t="shared" si="478"/>
        <v>108.97416</v>
      </c>
      <c r="N392" s="73">
        <f t="shared" si="478"/>
        <v>109.62604800000001</v>
      </c>
      <c r="O392" s="73">
        <f t="shared" si="478"/>
        <v>109.62800496</v>
      </c>
      <c r="P392" s="73">
        <f t="shared" si="478"/>
        <v>110.72230848000001</v>
      </c>
    </row>
    <row r="393" spans="1:436" x14ac:dyDescent="0.2">
      <c r="A393" s="48" t="s">
        <v>10</v>
      </c>
      <c r="B393" s="49" t="s">
        <v>1</v>
      </c>
      <c r="C393" s="50">
        <v>91.7</v>
      </c>
      <c r="D393" s="50">
        <f>D392/C392*100</f>
        <v>90</v>
      </c>
      <c r="E393" s="50">
        <f t="shared" ref="E393" si="479">E392/D392*100</f>
        <v>95.486111111111114</v>
      </c>
      <c r="F393" s="50">
        <f>F392/E392*100</f>
        <v>123.27272727272727</v>
      </c>
      <c r="G393" s="50">
        <f>G392/F392*100</f>
        <v>42.646017699115042</v>
      </c>
      <c r="H393" s="50">
        <f>H392/G392*100</f>
        <v>74.70429549699108</v>
      </c>
      <c r="I393" s="50">
        <f>H392/G392*100</f>
        <v>74.70429549699108</v>
      </c>
      <c r="J393" s="50">
        <f>H392/G392*100</f>
        <v>74.70429549699108</v>
      </c>
      <c r="K393" s="50">
        <f>K392/H392*100</f>
        <v>100.4</v>
      </c>
      <c r="L393" s="50">
        <f>L392/H392*100</f>
        <v>100.8</v>
      </c>
      <c r="M393" s="50">
        <f>M392/K392*100</f>
        <v>100.49999999999999</v>
      </c>
      <c r="N393" s="50">
        <f>N392/L392*100</f>
        <v>100.70000000000002</v>
      </c>
      <c r="O393" s="50">
        <f t="shared" ref="O393:P393" si="480">O392/M392*100</f>
        <v>100.6</v>
      </c>
      <c r="P393" s="50">
        <f t="shared" si="480"/>
        <v>101</v>
      </c>
    </row>
    <row r="394" spans="1:436" s="2" customFormat="1" ht="38.25" x14ac:dyDescent="0.2">
      <c r="A394" s="74" t="s">
        <v>49</v>
      </c>
      <c r="B394" s="49" t="s">
        <v>51</v>
      </c>
      <c r="C394" s="73">
        <f t="shared" ref="C394:P394" si="481">SUM(C396:C397)</f>
        <v>251</v>
      </c>
      <c r="D394" s="73">
        <f t="shared" si="481"/>
        <v>217</v>
      </c>
      <c r="E394" s="73">
        <f t="shared" si="481"/>
        <v>209</v>
      </c>
      <c r="F394" s="73">
        <f>SUM(F396:F397)</f>
        <v>254</v>
      </c>
      <c r="G394" s="73">
        <f>SUM(G396:G397)</f>
        <v>67.569999999999993</v>
      </c>
      <c r="H394" s="73">
        <f>SUM(H396:H397)</f>
        <v>30</v>
      </c>
      <c r="I394" s="73">
        <f>SUM(H396:H397)</f>
        <v>30</v>
      </c>
      <c r="J394" s="73">
        <f>SUM(H396:H397)</f>
        <v>30</v>
      </c>
      <c r="K394" s="73">
        <f>SUM(K396:K397)</f>
        <v>30.12</v>
      </c>
      <c r="L394" s="73">
        <f t="shared" si="481"/>
        <v>30.240000000000002</v>
      </c>
      <c r="M394" s="73">
        <f t="shared" si="481"/>
        <v>30.270599999999998</v>
      </c>
      <c r="N394" s="73">
        <f t="shared" si="481"/>
        <v>30.451680000000007</v>
      </c>
      <c r="O394" s="73">
        <f t="shared" si="481"/>
        <v>30.4522236</v>
      </c>
      <c r="P394" s="73">
        <f t="shared" si="481"/>
        <v>30.756196800000009</v>
      </c>
      <c r="Q394" s="46"/>
      <c r="R394" s="46"/>
      <c r="S394" s="46"/>
      <c r="T394" s="46"/>
      <c r="U394" s="46"/>
      <c r="V394" s="46"/>
      <c r="W394" s="46"/>
      <c r="X394" s="46"/>
      <c r="Y394" s="46"/>
      <c r="Z394" s="46"/>
      <c r="AA394" s="46"/>
      <c r="AB394" s="46"/>
      <c r="AC394" s="46"/>
      <c r="AD394" s="46"/>
      <c r="AE394" s="46"/>
      <c r="AF394" s="46"/>
      <c r="AG394" s="46"/>
      <c r="AH394" s="46"/>
      <c r="AI394" s="46"/>
      <c r="AJ394" s="46"/>
      <c r="AK394" s="46"/>
      <c r="AL394" s="46"/>
      <c r="AM394" s="46"/>
      <c r="AN394" s="46"/>
      <c r="AO394" s="46"/>
      <c r="AP394" s="46"/>
      <c r="AQ394" s="46"/>
      <c r="AR394" s="46"/>
      <c r="AS394" s="46"/>
      <c r="AT394" s="46"/>
      <c r="AU394" s="46"/>
      <c r="AV394" s="46"/>
      <c r="AW394" s="46"/>
      <c r="AX394" s="46"/>
      <c r="AY394" s="46"/>
      <c r="AZ394" s="46"/>
      <c r="BA394" s="46"/>
      <c r="BB394" s="46"/>
      <c r="BC394" s="46"/>
      <c r="BD394" s="46"/>
      <c r="BE394" s="46"/>
      <c r="BF394" s="46"/>
      <c r="BG394" s="46"/>
      <c r="BH394" s="46"/>
      <c r="BI394" s="46"/>
      <c r="BJ394" s="46"/>
      <c r="BK394" s="46"/>
      <c r="BL394" s="46"/>
      <c r="BM394" s="46"/>
      <c r="BN394" s="46"/>
      <c r="BO394" s="46"/>
      <c r="BP394" s="46"/>
      <c r="BQ394" s="46"/>
      <c r="BR394" s="46"/>
      <c r="BS394" s="46"/>
      <c r="BT394" s="46"/>
      <c r="BU394" s="46"/>
      <c r="BV394" s="46"/>
      <c r="BW394" s="46"/>
      <c r="BX394" s="46"/>
      <c r="BY394" s="46"/>
      <c r="BZ394" s="46"/>
      <c r="CA394" s="46"/>
      <c r="CB394" s="46"/>
      <c r="CC394" s="46"/>
      <c r="CD394" s="46"/>
      <c r="CE394" s="46"/>
      <c r="CF394" s="46"/>
      <c r="CG394" s="46"/>
      <c r="CH394" s="46"/>
      <c r="CI394" s="46"/>
      <c r="CJ394" s="46"/>
      <c r="CK394" s="46"/>
      <c r="CL394" s="46"/>
      <c r="CM394" s="46"/>
      <c r="CN394" s="46"/>
      <c r="CO394" s="46"/>
      <c r="CP394" s="46"/>
      <c r="CQ394" s="46"/>
      <c r="CR394" s="46"/>
      <c r="CS394" s="46"/>
      <c r="CT394" s="46"/>
      <c r="CU394" s="46"/>
      <c r="CV394" s="46"/>
      <c r="CW394" s="46"/>
      <c r="CX394" s="46"/>
      <c r="CY394" s="46"/>
      <c r="CZ394" s="46"/>
      <c r="DA394" s="46"/>
      <c r="DB394" s="46"/>
      <c r="DC394" s="46"/>
      <c r="DD394" s="46"/>
      <c r="DE394" s="46"/>
      <c r="DF394" s="46"/>
      <c r="DG394" s="46"/>
      <c r="DH394" s="46"/>
      <c r="DI394" s="46"/>
      <c r="DJ394" s="46"/>
      <c r="DK394" s="46"/>
      <c r="DL394" s="46"/>
      <c r="DM394" s="46"/>
      <c r="DN394" s="46"/>
      <c r="DO394" s="46"/>
      <c r="DP394" s="46"/>
      <c r="DQ394" s="46"/>
      <c r="DR394" s="46"/>
      <c r="DS394" s="46"/>
      <c r="DT394" s="46"/>
      <c r="DU394" s="46"/>
      <c r="DV394" s="46"/>
      <c r="DW394" s="46"/>
      <c r="DX394" s="46"/>
      <c r="DY394" s="46"/>
      <c r="DZ394" s="46"/>
      <c r="EA394" s="46"/>
      <c r="EB394" s="46"/>
      <c r="EC394" s="46"/>
      <c r="ED394" s="46"/>
      <c r="EE394" s="46"/>
      <c r="EF394" s="46"/>
      <c r="EG394" s="46"/>
      <c r="EH394" s="46"/>
      <c r="EI394" s="46"/>
      <c r="EJ394" s="46"/>
      <c r="EK394" s="46"/>
      <c r="EL394" s="46"/>
      <c r="EM394" s="46"/>
      <c r="EN394" s="46"/>
      <c r="EO394" s="46"/>
      <c r="EP394" s="46"/>
      <c r="EQ394" s="46"/>
      <c r="ER394" s="46"/>
      <c r="ES394" s="46"/>
      <c r="ET394" s="46"/>
      <c r="EU394" s="46"/>
      <c r="EV394" s="46"/>
      <c r="EW394" s="46"/>
      <c r="EX394" s="46"/>
      <c r="EY394" s="46"/>
      <c r="EZ394" s="46"/>
      <c r="FA394" s="46"/>
      <c r="FB394" s="46"/>
      <c r="FC394" s="46"/>
      <c r="FD394" s="46"/>
      <c r="FE394" s="46"/>
      <c r="FF394" s="46"/>
      <c r="FG394" s="46"/>
      <c r="FH394" s="46"/>
      <c r="FI394" s="46"/>
      <c r="FJ394" s="46"/>
      <c r="FK394" s="46"/>
      <c r="FL394" s="46"/>
      <c r="FM394" s="46"/>
      <c r="FN394" s="46"/>
      <c r="FO394" s="46"/>
      <c r="FP394" s="46"/>
      <c r="FQ394" s="46"/>
      <c r="FR394" s="46"/>
      <c r="FS394" s="46"/>
      <c r="FT394" s="46"/>
      <c r="FU394" s="46"/>
      <c r="FV394" s="46"/>
      <c r="FW394" s="46"/>
      <c r="FX394" s="46"/>
      <c r="FY394" s="46"/>
      <c r="FZ394" s="46"/>
      <c r="GA394" s="46"/>
      <c r="GB394" s="46"/>
      <c r="GC394" s="46"/>
      <c r="GD394" s="46"/>
      <c r="GE394" s="46"/>
      <c r="GF394" s="46"/>
      <c r="GG394" s="46"/>
      <c r="GH394" s="46"/>
      <c r="GI394" s="46"/>
      <c r="GJ394" s="46"/>
      <c r="GK394" s="46"/>
      <c r="GL394" s="46"/>
      <c r="GM394" s="46"/>
      <c r="GN394" s="46"/>
      <c r="GO394" s="46"/>
      <c r="GP394" s="46"/>
      <c r="GQ394" s="46"/>
      <c r="GR394" s="46"/>
      <c r="GS394" s="46"/>
      <c r="GT394" s="46"/>
      <c r="GU394" s="46"/>
      <c r="GV394" s="46"/>
      <c r="GW394" s="46"/>
      <c r="GX394" s="46"/>
      <c r="GY394" s="46"/>
      <c r="GZ394" s="46"/>
      <c r="HA394" s="46"/>
      <c r="HB394" s="46"/>
      <c r="HC394" s="46"/>
      <c r="HD394" s="46"/>
      <c r="HE394" s="46"/>
      <c r="HF394" s="46"/>
      <c r="HG394" s="46"/>
      <c r="HH394" s="46"/>
      <c r="HI394" s="46"/>
      <c r="HJ394" s="46"/>
      <c r="HK394" s="46"/>
      <c r="HL394" s="46"/>
      <c r="HM394" s="46"/>
      <c r="HN394" s="46"/>
      <c r="HO394" s="46"/>
      <c r="HP394" s="46"/>
      <c r="HQ394" s="46"/>
      <c r="HR394" s="46"/>
      <c r="HS394" s="46"/>
      <c r="HT394" s="46"/>
      <c r="HU394" s="46"/>
      <c r="HV394" s="46"/>
      <c r="HW394" s="46"/>
      <c r="HX394" s="46"/>
      <c r="HY394" s="46"/>
      <c r="HZ394" s="46"/>
      <c r="IA394" s="46"/>
      <c r="IB394" s="46"/>
      <c r="IC394" s="46"/>
      <c r="ID394" s="46"/>
      <c r="IE394" s="46"/>
      <c r="IF394" s="46"/>
      <c r="IG394" s="46"/>
      <c r="IH394" s="46"/>
      <c r="II394" s="46"/>
      <c r="IJ394" s="46"/>
      <c r="IK394" s="46"/>
      <c r="IL394" s="46"/>
      <c r="IM394" s="46"/>
      <c r="IN394" s="46"/>
      <c r="IO394" s="46"/>
      <c r="IP394" s="46"/>
      <c r="IQ394" s="46"/>
      <c r="IR394" s="46"/>
      <c r="IS394" s="46"/>
      <c r="IT394" s="46"/>
      <c r="IU394" s="46"/>
      <c r="IV394" s="46"/>
      <c r="IW394" s="46"/>
      <c r="IX394" s="46"/>
      <c r="IY394" s="46"/>
      <c r="IZ394" s="46"/>
      <c r="JA394" s="46"/>
      <c r="JB394" s="46"/>
      <c r="JC394" s="46"/>
      <c r="JD394" s="46"/>
      <c r="JE394" s="46"/>
      <c r="JF394" s="46"/>
      <c r="JG394" s="46"/>
      <c r="JH394" s="46"/>
      <c r="JI394" s="46"/>
      <c r="JJ394" s="46"/>
      <c r="JK394" s="46"/>
      <c r="JL394" s="46"/>
      <c r="JM394" s="46"/>
      <c r="JN394" s="46"/>
      <c r="JO394" s="46"/>
      <c r="JP394" s="46"/>
      <c r="JQ394" s="46"/>
      <c r="JR394" s="46"/>
      <c r="JS394" s="46"/>
      <c r="JT394" s="46"/>
      <c r="JU394" s="46"/>
      <c r="JV394" s="46"/>
      <c r="JW394" s="46"/>
      <c r="JX394" s="46"/>
      <c r="JY394" s="46"/>
      <c r="JZ394" s="46"/>
      <c r="KA394" s="46"/>
      <c r="KB394" s="46"/>
      <c r="KC394" s="46"/>
      <c r="KD394" s="46"/>
      <c r="KE394" s="46"/>
      <c r="KF394" s="46"/>
      <c r="KG394" s="46"/>
      <c r="KH394" s="46"/>
      <c r="KI394" s="46"/>
      <c r="KJ394" s="46"/>
      <c r="KK394" s="46"/>
      <c r="KL394" s="46"/>
      <c r="KM394" s="46"/>
      <c r="KN394" s="46"/>
      <c r="KO394" s="46"/>
      <c r="KP394" s="46"/>
      <c r="KQ394" s="46"/>
      <c r="KR394" s="46"/>
      <c r="KS394" s="46"/>
      <c r="KT394" s="46"/>
      <c r="KU394" s="46"/>
      <c r="KV394" s="46"/>
      <c r="KW394" s="46"/>
      <c r="KX394" s="46"/>
      <c r="KY394" s="46"/>
      <c r="KZ394" s="46"/>
      <c r="LA394" s="46"/>
      <c r="LB394" s="46"/>
      <c r="LC394" s="46"/>
      <c r="LD394" s="46"/>
      <c r="LE394" s="46"/>
      <c r="LF394" s="46"/>
      <c r="LG394" s="46"/>
      <c r="LH394" s="46"/>
      <c r="LI394" s="46"/>
      <c r="LJ394" s="46"/>
      <c r="LK394" s="46"/>
      <c r="LL394" s="46"/>
      <c r="LM394" s="46"/>
      <c r="LN394" s="46"/>
      <c r="LO394" s="46"/>
      <c r="LP394" s="46"/>
      <c r="LQ394" s="46"/>
      <c r="LR394" s="46"/>
      <c r="LS394" s="46"/>
      <c r="LT394" s="46"/>
      <c r="LU394" s="46"/>
      <c r="LV394" s="46"/>
      <c r="LW394" s="46"/>
      <c r="LX394" s="46"/>
      <c r="LY394" s="46"/>
      <c r="LZ394" s="46"/>
      <c r="MA394" s="46"/>
      <c r="MB394" s="46"/>
      <c r="MC394" s="46"/>
      <c r="MD394" s="46"/>
      <c r="ME394" s="46"/>
      <c r="MF394" s="46"/>
      <c r="MG394" s="46"/>
      <c r="MH394" s="46"/>
      <c r="MI394" s="46"/>
      <c r="MJ394" s="46"/>
      <c r="MK394" s="46"/>
      <c r="ML394" s="46"/>
      <c r="MM394" s="46"/>
      <c r="MN394" s="46"/>
      <c r="MO394" s="46"/>
      <c r="MP394" s="46"/>
      <c r="MQ394" s="46"/>
      <c r="MR394" s="46"/>
      <c r="MS394" s="46"/>
      <c r="MT394" s="46"/>
      <c r="MU394" s="46"/>
      <c r="MV394" s="46"/>
      <c r="MW394" s="46"/>
      <c r="MX394" s="46"/>
      <c r="MY394" s="46"/>
      <c r="MZ394" s="46"/>
      <c r="NA394" s="46"/>
      <c r="NB394" s="46"/>
      <c r="NC394" s="46"/>
      <c r="ND394" s="46"/>
      <c r="NE394" s="46"/>
      <c r="NF394" s="46"/>
      <c r="NG394" s="46"/>
      <c r="NH394" s="46"/>
      <c r="NI394" s="46"/>
      <c r="NJ394" s="46"/>
      <c r="NK394" s="46"/>
      <c r="NL394" s="46"/>
      <c r="NM394" s="46"/>
      <c r="NN394" s="46"/>
      <c r="NO394" s="46"/>
      <c r="NP394" s="46"/>
      <c r="NQ394" s="46"/>
      <c r="NR394" s="46"/>
      <c r="NS394" s="46"/>
      <c r="NT394" s="46"/>
      <c r="NU394" s="46"/>
      <c r="NV394" s="46"/>
      <c r="NW394" s="46"/>
      <c r="NX394" s="46"/>
      <c r="NY394" s="46"/>
      <c r="NZ394" s="46"/>
      <c r="OA394" s="46"/>
      <c r="OB394" s="46"/>
      <c r="OC394" s="46"/>
      <c r="OD394" s="46"/>
      <c r="OE394" s="46"/>
      <c r="OF394" s="46"/>
      <c r="OG394" s="46"/>
      <c r="OH394" s="46"/>
      <c r="OI394" s="46"/>
      <c r="OJ394" s="46"/>
      <c r="OK394" s="46"/>
      <c r="OL394" s="46"/>
      <c r="OM394" s="46"/>
      <c r="ON394" s="46"/>
      <c r="OO394" s="46"/>
      <c r="OP394" s="46"/>
      <c r="OQ394" s="46"/>
      <c r="OR394" s="46"/>
      <c r="OS394" s="46"/>
      <c r="OT394" s="46"/>
      <c r="OU394" s="46"/>
      <c r="OV394" s="46"/>
      <c r="OW394" s="46"/>
      <c r="OX394" s="46"/>
      <c r="OY394" s="46"/>
      <c r="OZ394" s="46"/>
      <c r="PA394" s="46"/>
      <c r="PB394" s="46"/>
      <c r="PC394" s="46"/>
      <c r="PD394" s="46"/>
      <c r="PE394" s="46"/>
      <c r="PF394" s="46"/>
      <c r="PG394" s="46"/>
      <c r="PH394" s="46"/>
      <c r="PI394" s="46"/>
      <c r="PJ394" s="46"/>
      <c r="PK394" s="46"/>
      <c r="PL394" s="46"/>
      <c r="PM394" s="46"/>
      <c r="PN394" s="46"/>
      <c r="PO394" s="46"/>
      <c r="PP394" s="46"/>
      <c r="PQ394" s="46"/>
      <c r="PR394" s="46"/>
      <c r="PS394" s="46"/>
      <c r="PT394" s="46"/>
    </row>
    <row r="395" spans="1:436" x14ac:dyDescent="0.2">
      <c r="A395" s="48" t="s">
        <v>10</v>
      </c>
      <c r="B395" s="49" t="s">
        <v>1</v>
      </c>
      <c r="C395" s="50">
        <v>90.6</v>
      </c>
      <c r="D395" s="50">
        <f>D394/C394*100</f>
        <v>86.454183266932276</v>
      </c>
      <c r="E395" s="50">
        <f t="shared" ref="E395" si="482">E394/D394*100</f>
        <v>96.313364055299544</v>
      </c>
      <c r="F395" s="50">
        <f>F394/E394*100</f>
        <v>121.53110047846889</v>
      </c>
      <c r="G395" s="50">
        <f>G394/F394*100</f>
        <v>26.602362204724407</v>
      </c>
      <c r="H395" s="50">
        <f>H394/G394*100</f>
        <v>44.398401657540333</v>
      </c>
      <c r="I395" s="50">
        <f>H394/G394*100</f>
        <v>44.398401657540333</v>
      </c>
      <c r="J395" s="50">
        <f>H394/G394*100</f>
        <v>44.398401657540333</v>
      </c>
      <c r="K395" s="50">
        <f>K394/H394*100</f>
        <v>100.4</v>
      </c>
      <c r="L395" s="50">
        <f>L394/H394*100</f>
        <v>100.8</v>
      </c>
      <c r="M395" s="50">
        <f>M394/K394*100</f>
        <v>100.49999999999999</v>
      </c>
      <c r="N395" s="50">
        <f>N394/L394*100</f>
        <v>100.70000000000002</v>
      </c>
      <c r="O395" s="50">
        <f t="shared" ref="O395:P395" si="483">O394/M394*100</f>
        <v>100.6</v>
      </c>
      <c r="P395" s="50">
        <f t="shared" si="483"/>
        <v>101</v>
      </c>
    </row>
    <row r="396" spans="1:436" x14ac:dyDescent="0.2">
      <c r="A396" s="79" t="s">
        <v>149</v>
      </c>
      <c r="B396" s="49" t="s">
        <v>51</v>
      </c>
      <c r="C396" s="50"/>
      <c r="D396" s="50"/>
      <c r="E396" s="73">
        <v>32</v>
      </c>
      <c r="F396" s="73">
        <v>38</v>
      </c>
      <c r="G396" s="73">
        <v>30</v>
      </c>
      <c r="H396" s="73">
        <v>30</v>
      </c>
      <c r="I396" s="73">
        <v>38</v>
      </c>
      <c r="J396" s="73">
        <v>38</v>
      </c>
      <c r="K396" s="73">
        <f t="shared" ref="K396" si="484">H396*100.4%</f>
        <v>30.12</v>
      </c>
      <c r="L396" s="73">
        <f t="shared" ref="L396" si="485">H396*100.8%</f>
        <v>30.240000000000002</v>
      </c>
      <c r="M396" s="73">
        <f t="shared" ref="M396" si="486">K396*100.5%</f>
        <v>30.270599999999998</v>
      </c>
      <c r="N396" s="73">
        <f t="shared" ref="N396" si="487">L396*100.7%</f>
        <v>30.451680000000007</v>
      </c>
      <c r="O396" s="73">
        <f t="shared" ref="O396" si="488">M396*100.6%</f>
        <v>30.4522236</v>
      </c>
      <c r="P396" s="73">
        <f t="shared" ref="P396" si="489">N396*101%</f>
        <v>30.756196800000009</v>
      </c>
    </row>
    <row r="397" spans="1:436" x14ac:dyDescent="0.2">
      <c r="A397" s="48" t="s">
        <v>47</v>
      </c>
      <c r="B397" s="49" t="s">
        <v>51</v>
      </c>
      <c r="C397" s="73">
        <v>251</v>
      </c>
      <c r="D397" s="73">
        <v>217</v>
      </c>
      <c r="E397" s="73">
        <v>177</v>
      </c>
      <c r="F397" s="73">
        <v>216</v>
      </c>
      <c r="G397" s="73">
        <v>37.57</v>
      </c>
      <c r="H397" s="73">
        <v>0</v>
      </c>
      <c r="I397" s="73">
        <v>157</v>
      </c>
      <c r="J397" s="73">
        <v>157</v>
      </c>
      <c r="K397" s="73">
        <v>0</v>
      </c>
      <c r="L397" s="73">
        <v>0</v>
      </c>
      <c r="M397" s="73">
        <v>0</v>
      </c>
      <c r="N397" s="73">
        <v>0</v>
      </c>
      <c r="O397" s="73">
        <v>0</v>
      </c>
      <c r="P397" s="73">
        <v>0</v>
      </c>
    </row>
    <row r="398" spans="1:436" x14ac:dyDescent="0.2">
      <c r="A398" s="74" t="s">
        <v>48</v>
      </c>
      <c r="B398" s="49" t="s">
        <v>51</v>
      </c>
      <c r="C398" s="73">
        <v>69</v>
      </c>
      <c r="D398" s="73">
        <v>71</v>
      </c>
      <c r="E398" s="73">
        <v>66</v>
      </c>
      <c r="F398" s="73">
        <v>85</v>
      </c>
      <c r="G398" s="73">
        <v>77</v>
      </c>
      <c r="H398" s="73">
        <v>78</v>
      </c>
      <c r="I398" s="73">
        <v>170</v>
      </c>
      <c r="J398" s="73">
        <v>171</v>
      </c>
      <c r="K398" s="73">
        <f>H398*100.4%</f>
        <v>78.311999999999998</v>
      </c>
      <c r="L398" s="73">
        <f>H398*100.8%</f>
        <v>78.623999999999995</v>
      </c>
      <c r="M398" s="73">
        <f>K398*100.5%</f>
        <v>78.703559999999996</v>
      </c>
      <c r="N398" s="73">
        <f>L398*100.7%</f>
        <v>79.174368000000001</v>
      </c>
      <c r="O398" s="73">
        <f>M398*100.6%</f>
        <v>79.175781360000002</v>
      </c>
      <c r="P398" s="73">
        <f>N398*101%</f>
        <v>79.966111679999997</v>
      </c>
    </row>
    <row r="399" spans="1:436" x14ac:dyDescent="0.2">
      <c r="A399" s="48" t="s">
        <v>10</v>
      </c>
      <c r="B399" s="49" t="s">
        <v>1</v>
      </c>
      <c r="C399" s="50">
        <v>95.8</v>
      </c>
      <c r="D399" s="50">
        <f>D398/C398*100</f>
        <v>102.89855072463767</v>
      </c>
      <c r="E399" s="50">
        <f t="shared" ref="E399" si="490">E398/D398*100</f>
        <v>92.957746478873233</v>
      </c>
      <c r="F399" s="50">
        <f>F398/E398*100</f>
        <v>128.78787878787878</v>
      </c>
      <c r="G399" s="50">
        <f>G398/F398*100</f>
        <v>90.588235294117652</v>
      </c>
      <c r="H399" s="50">
        <f>H398/G398*100</f>
        <v>101.29870129870129</v>
      </c>
      <c r="I399" s="50">
        <f>H398/G398*100</f>
        <v>101.29870129870129</v>
      </c>
      <c r="J399" s="50">
        <f>H398/G398*100</f>
        <v>101.29870129870129</v>
      </c>
      <c r="K399" s="50">
        <f>K398/H398*100</f>
        <v>100.4</v>
      </c>
      <c r="L399" s="50">
        <f>L398/H398*100</f>
        <v>100.8</v>
      </c>
      <c r="M399" s="50">
        <f>M398/K398*100</f>
        <v>100.49999999999999</v>
      </c>
      <c r="N399" s="50">
        <f>N398/L398*100</f>
        <v>100.70000000000002</v>
      </c>
      <c r="O399" s="50">
        <f t="shared" ref="O399:P399" si="491">O398/M398*100</f>
        <v>100.6</v>
      </c>
      <c r="P399" s="50">
        <f t="shared" si="491"/>
        <v>101</v>
      </c>
    </row>
    <row r="400" spans="1:436" ht="25.5" x14ac:dyDescent="0.2">
      <c r="A400" s="60" t="s">
        <v>171</v>
      </c>
      <c r="B400" s="49" t="s">
        <v>51</v>
      </c>
      <c r="C400" s="71">
        <f t="shared" ref="C400:D400" si="492">C15</f>
        <v>47551</v>
      </c>
      <c r="D400" s="71">
        <f t="shared" si="492"/>
        <v>47289</v>
      </c>
      <c r="E400" s="71">
        <f>E15</f>
        <v>46174.7</v>
      </c>
      <c r="F400" s="71">
        <f>F15</f>
        <v>45701.8</v>
      </c>
      <c r="G400" s="71">
        <f t="shared" ref="G400:P400" si="493">G15</f>
        <v>44627.8</v>
      </c>
      <c r="H400" s="71">
        <f>H15</f>
        <v>44685.074999999997</v>
      </c>
      <c r="I400" s="71">
        <f>H15</f>
        <v>44685.074999999997</v>
      </c>
      <c r="J400" s="71">
        <f>H15</f>
        <v>44685.074999999997</v>
      </c>
      <c r="K400" s="71">
        <f t="shared" si="493"/>
        <v>44868.435300000005</v>
      </c>
      <c r="L400" s="71">
        <f t="shared" si="493"/>
        <v>45046.795599999998</v>
      </c>
      <c r="M400" s="71">
        <f t="shared" si="493"/>
        <v>45097.277476499992</v>
      </c>
      <c r="N400" s="71">
        <f t="shared" si="493"/>
        <v>45366.423169200003</v>
      </c>
      <c r="O400" s="71">
        <f t="shared" si="493"/>
        <v>45374.768951718994</v>
      </c>
      <c r="P400" s="71">
        <f t="shared" si="493"/>
        <v>45825.592364572003</v>
      </c>
    </row>
    <row r="401" spans="1:436" x14ac:dyDescent="0.2">
      <c r="A401" s="48" t="s">
        <v>10</v>
      </c>
      <c r="B401" s="49" t="s">
        <v>1</v>
      </c>
      <c r="C401" s="50">
        <v>100.8</v>
      </c>
      <c r="D401" s="50">
        <f>D400/C400*100</f>
        <v>99.449012639061223</v>
      </c>
      <c r="E401" s="50">
        <f t="shared" ref="E401" si="494">E400/D400*100</f>
        <v>97.643638055361706</v>
      </c>
      <c r="F401" s="50">
        <f>F400/E400*100</f>
        <v>98.975846080212776</v>
      </c>
      <c r="G401" s="50">
        <f>G400/F400*100</f>
        <v>97.649983151648286</v>
      </c>
      <c r="H401" s="50">
        <f>H400/G400*100</f>
        <v>100.12833928627447</v>
      </c>
      <c r="I401" s="50">
        <f>H400/G400*100</f>
        <v>100.12833928627447</v>
      </c>
      <c r="J401" s="50">
        <f>H400/G400*100</f>
        <v>100.12833928627447</v>
      </c>
      <c r="K401" s="50">
        <f>K400/H400*100</f>
        <v>100.41033902259313</v>
      </c>
      <c r="L401" s="50">
        <f>L400/H400*100</f>
        <v>100.80948862679541</v>
      </c>
      <c r="M401" s="50">
        <f>M400/K400*100</f>
        <v>100.51002932232849</v>
      </c>
      <c r="N401" s="50">
        <f>N400/L400*100</f>
        <v>100.70954562903471</v>
      </c>
      <c r="O401" s="50">
        <f t="shared" ref="O401:P401" si="495">O400/M400*100</f>
        <v>100.61531757734954</v>
      </c>
      <c r="P401" s="50">
        <f t="shared" si="495"/>
        <v>101.01213444502659</v>
      </c>
    </row>
    <row r="402" spans="1:436" s="2" customFormat="1" ht="51" x14ac:dyDescent="0.2">
      <c r="A402" s="60" t="s">
        <v>172</v>
      </c>
      <c r="B402" s="49" t="s">
        <v>51</v>
      </c>
      <c r="C402" s="65">
        <f t="shared" ref="C402:G402" si="496">C404+C410+C416+C422+C428+C434</f>
        <v>47551</v>
      </c>
      <c r="D402" s="65">
        <f t="shared" si="496"/>
        <v>47289</v>
      </c>
      <c r="E402" s="65">
        <f t="shared" si="496"/>
        <v>46174.7</v>
      </c>
      <c r="F402" s="65">
        <f t="shared" si="496"/>
        <v>45664.800000000003</v>
      </c>
      <c r="G402" s="65">
        <f t="shared" si="496"/>
        <v>40450.339999999997</v>
      </c>
      <c r="H402" s="65">
        <f>H404+H410+H416+H422+H428+H434</f>
        <v>40182.130170000004</v>
      </c>
      <c r="I402" s="65">
        <f>H404+H410+H416+H422+H428+H434</f>
        <v>40182.130170000004</v>
      </c>
      <c r="J402" s="65">
        <f>H404+H410+H416+H422+H428+H434</f>
        <v>40182.130170000004</v>
      </c>
      <c r="K402" s="65">
        <f t="shared" ref="K402:P402" si="497">K404+K410+K416+K422+K428+K434</f>
        <v>40342.670942680001</v>
      </c>
      <c r="L402" s="65">
        <f t="shared" si="497"/>
        <v>40482.733731020002</v>
      </c>
      <c r="M402" s="65">
        <f t="shared" si="497"/>
        <v>40534.010475254705</v>
      </c>
      <c r="N402" s="65">
        <f t="shared" si="497"/>
        <v>40745.323892891094</v>
      </c>
      <c r="O402" s="65">
        <f t="shared" si="497"/>
        <v>40766.799220679</v>
      </c>
      <c r="P402" s="65">
        <f t="shared" si="497"/>
        <v>41110.991293585466</v>
      </c>
      <c r="Q402" s="46"/>
      <c r="R402" s="46"/>
      <c r="S402" s="46"/>
      <c r="T402" s="46"/>
      <c r="U402" s="46"/>
      <c r="V402" s="46"/>
      <c r="W402" s="46"/>
      <c r="X402" s="46"/>
      <c r="Y402" s="46"/>
      <c r="Z402" s="46"/>
      <c r="AA402" s="46"/>
      <c r="AB402" s="46"/>
      <c r="AC402" s="46"/>
      <c r="AD402" s="46"/>
      <c r="AE402" s="46"/>
      <c r="AF402" s="46"/>
      <c r="AG402" s="46"/>
      <c r="AH402" s="46"/>
      <c r="AI402" s="46"/>
      <c r="AJ402" s="46"/>
      <c r="AK402" s="46"/>
      <c r="AL402" s="46"/>
      <c r="AM402" s="46"/>
      <c r="AN402" s="46"/>
      <c r="AO402" s="46"/>
      <c r="AP402" s="46"/>
      <c r="AQ402" s="46"/>
      <c r="AR402" s="46"/>
      <c r="AS402" s="46"/>
      <c r="AT402" s="46"/>
      <c r="AU402" s="46"/>
      <c r="AV402" s="46"/>
      <c r="AW402" s="46"/>
      <c r="AX402" s="46"/>
      <c r="AY402" s="46"/>
      <c r="AZ402" s="46"/>
      <c r="BA402" s="46"/>
      <c r="BB402" s="46"/>
      <c r="BC402" s="46"/>
      <c r="BD402" s="46"/>
      <c r="BE402" s="46"/>
      <c r="BF402" s="46"/>
      <c r="BG402" s="46"/>
      <c r="BH402" s="46"/>
      <c r="BI402" s="46"/>
      <c r="BJ402" s="46"/>
      <c r="BK402" s="46"/>
      <c r="BL402" s="46"/>
      <c r="BM402" s="46"/>
      <c r="BN402" s="46"/>
      <c r="BO402" s="46"/>
      <c r="BP402" s="46"/>
      <c r="BQ402" s="46"/>
      <c r="BR402" s="46"/>
      <c r="BS402" s="46"/>
      <c r="BT402" s="46"/>
      <c r="BU402" s="46"/>
      <c r="BV402" s="46"/>
      <c r="BW402" s="46"/>
      <c r="BX402" s="46"/>
      <c r="BY402" s="46"/>
      <c r="BZ402" s="46"/>
      <c r="CA402" s="46"/>
      <c r="CB402" s="46"/>
      <c r="CC402" s="46"/>
      <c r="CD402" s="46"/>
      <c r="CE402" s="46"/>
      <c r="CF402" s="46"/>
      <c r="CG402" s="46"/>
      <c r="CH402" s="46"/>
      <c r="CI402" s="46"/>
      <c r="CJ402" s="46"/>
      <c r="CK402" s="46"/>
      <c r="CL402" s="46"/>
      <c r="CM402" s="46"/>
      <c r="CN402" s="46"/>
      <c r="CO402" s="46"/>
      <c r="CP402" s="46"/>
      <c r="CQ402" s="46"/>
      <c r="CR402" s="46"/>
      <c r="CS402" s="46"/>
      <c r="CT402" s="46"/>
      <c r="CU402" s="46"/>
      <c r="CV402" s="46"/>
      <c r="CW402" s="46"/>
      <c r="CX402" s="46"/>
      <c r="CY402" s="46"/>
      <c r="CZ402" s="46"/>
      <c r="DA402" s="46"/>
      <c r="DB402" s="46"/>
      <c r="DC402" s="46"/>
      <c r="DD402" s="46"/>
      <c r="DE402" s="46"/>
      <c r="DF402" s="46"/>
      <c r="DG402" s="46"/>
      <c r="DH402" s="46"/>
      <c r="DI402" s="46"/>
      <c r="DJ402" s="46"/>
      <c r="DK402" s="46"/>
      <c r="DL402" s="46"/>
      <c r="DM402" s="46"/>
      <c r="DN402" s="46"/>
      <c r="DO402" s="46"/>
      <c r="DP402" s="46"/>
      <c r="DQ402" s="46"/>
      <c r="DR402" s="46"/>
      <c r="DS402" s="46"/>
      <c r="DT402" s="46"/>
      <c r="DU402" s="46"/>
      <c r="DV402" s="46"/>
      <c r="DW402" s="46"/>
      <c r="DX402" s="46"/>
      <c r="DY402" s="46"/>
      <c r="DZ402" s="46"/>
      <c r="EA402" s="46"/>
      <c r="EB402" s="46"/>
      <c r="EC402" s="46"/>
      <c r="ED402" s="46"/>
      <c r="EE402" s="46"/>
      <c r="EF402" s="46"/>
      <c r="EG402" s="46"/>
      <c r="EH402" s="46"/>
      <c r="EI402" s="46"/>
      <c r="EJ402" s="46"/>
      <c r="EK402" s="46"/>
      <c r="EL402" s="46"/>
      <c r="EM402" s="46"/>
      <c r="EN402" s="46"/>
      <c r="EO402" s="46"/>
      <c r="EP402" s="46"/>
      <c r="EQ402" s="46"/>
      <c r="ER402" s="46"/>
      <c r="ES402" s="46"/>
      <c r="ET402" s="46"/>
      <c r="EU402" s="46"/>
      <c r="EV402" s="46"/>
      <c r="EW402" s="46"/>
      <c r="EX402" s="46"/>
      <c r="EY402" s="46"/>
      <c r="EZ402" s="46"/>
      <c r="FA402" s="46"/>
      <c r="FB402" s="46"/>
      <c r="FC402" s="46"/>
      <c r="FD402" s="46"/>
      <c r="FE402" s="46"/>
      <c r="FF402" s="46"/>
      <c r="FG402" s="46"/>
      <c r="FH402" s="46"/>
      <c r="FI402" s="46"/>
      <c r="FJ402" s="46"/>
      <c r="FK402" s="46"/>
      <c r="FL402" s="46"/>
      <c r="FM402" s="46"/>
      <c r="FN402" s="46"/>
      <c r="FO402" s="46"/>
      <c r="FP402" s="46"/>
      <c r="FQ402" s="46"/>
      <c r="FR402" s="46"/>
      <c r="FS402" s="46"/>
      <c r="FT402" s="46"/>
      <c r="FU402" s="46"/>
      <c r="FV402" s="46"/>
      <c r="FW402" s="46"/>
      <c r="FX402" s="46"/>
      <c r="FY402" s="46"/>
      <c r="FZ402" s="46"/>
      <c r="GA402" s="46"/>
      <c r="GB402" s="46"/>
      <c r="GC402" s="46"/>
      <c r="GD402" s="46"/>
      <c r="GE402" s="46"/>
      <c r="GF402" s="46"/>
      <c r="GG402" s="46"/>
      <c r="GH402" s="46"/>
      <c r="GI402" s="46"/>
      <c r="GJ402" s="46"/>
      <c r="GK402" s="46"/>
      <c r="GL402" s="46"/>
      <c r="GM402" s="46"/>
      <c r="GN402" s="46"/>
      <c r="GO402" s="46"/>
      <c r="GP402" s="46"/>
      <c r="GQ402" s="46"/>
      <c r="GR402" s="46"/>
      <c r="GS402" s="46"/>
      <c r="GT402" s="46"/>
      <c r="GU402" s="46"/>
      <c r="GV402" s="46"/>
      <c r="GW402" s="46"/>
      <c r="GX402" s="46"/>
      <c r="GY402" s="46"/>
      <c r="GZ402" s="46"/>
      <c r="HA402" s="46"/>
      <c r="HB402" s="46"/>
      <c r="HC402" s="46"/>
      <c r="HD402" s="46"/>
      <c r="HE402" s="46"/>
      <c r="HF402" s="46"/>
      <c r="HG402" s="46"/>
      <c r="HH402" s="46"/>
      <c r="HI402" s="46"/>
      <c r="HJ402" s="46"/>
      <c r="HK402" s="46"/>
      <c r="HL402" s="46"/>
      <c r="HM402" s="46"/>
      <c r="HN402" s="46"/>
      <c r="HO402" s="46"/>
      <c r="HP402" s="46"/>
      <c r="HQ402" s="46"/>
      <c r="HR402" s="46"/>
      <c r="HS402" s="46"/>
      <c r="HT402" s="46"/>
      <c r="HU402" s="46"/>
      <c r="HV402" s="46"/>
      <c r="HW402" s="46"/>
      <c r="HX402" s="46"/>
      <c r="HY402" s="46"/>
      <c r="HZ402" s="46"/>
      <c r="IA402" s="46"/>
      <c r="IB402" s="46"/>
      <c r="IC402" s="46"/>
      <c r="ID402" s="46"/>
      <c r="IE402" s="46"/>
      <c r="IF402" s="46"/>
      <c r="IG402" s="46"/>
      <c r="IH402" s="46"/>
      <c r="II402" s="46"/>
      <c r="IJ402" s="46"/>
      <c r="IK402" s="46"/>
      <c r="IL402" s="46"/>
      <c r="IM402" s="46"/>
      <c r="IN402" s="46"/>
      <c r="IO402" s="46"/>
      <c r="IP402" s="46"/>
      <c r="IQ402" s="46"/>
      <c r="IR402" s="46"/>
      <c r="IS402" s="46"/>
      <c r="IT402" s="46"/>
      <c r="IU402" s="46"/>
      <c r="IV402" s="46"/>
      <c r="IW402" s="46"/>
      <c r="IX402" s="46"/>
      <c r="IY402" s="46"/>
      <c r="IZ402" s="46"/>
      <c r="JA402" s="46"/>
      <c r="JB402" s="46"/>
      <c r="JC402" s="46"/>
      <c r="JD402" s="46"/>
      <c r="JE402" s="46"/>
      <c r="JF402" s="46"/>
      <c r="JG402" s="46"/>
      <c r="JH402" s="46"/>
      <c r="JI402" s="46"/>
      <c r="JJ402" s="46"/>
      <c r="JK402" s="46"/>
      <c r="JL402" s="46"/>
      <c r="JM402" s="46"/>
      <c r="JN402" s="46"/>
      <c r="JO402" s="46"/>
      <c r="JP402" s="46"/>
      <c r="JQ402" s="46"/>
      <c r="JR402" s="46"/>
      <c r="JS402" s="46"/>
      <c r="JT402" s="46"/>
      <c r="JU402" s="46"/>
      <c r="JV402" s="46"/>
      <c r="JW402" s="46"/>
      <c r="JX402" s="46"/>
      <c r="JY402" s="46"/>
      <c r="JZ402" s="46"/>
      <c r="KA402" s="46"/>
      <c r="KB402" s="46"/>
      <c r="KC402" s="46"/>
      <c r="KD402" s="46"/>
      <c r="KE402" s="46"/>
      <c r="KF402" s="46"/>
      <c r="KG402" s="46"/>
      <c r="KH402" s="46"/>
      <c r="KI402" s="46"/>
      <c r="KJ402" s="46"/>
      <c r="KK402" s="46"/>
      <c r="KL402" s="46"/>
      <c r="KM402" s="46"/>
      <c r="KN402" s="46"/>
      <c r="KO402" s="46"/>
      <c r="KP402" s="46"/>
      <c r="KQ402" s="46"/>
      <c r="KR402" s="46"/>
      <c r="KS402" s="46"/>
      <c r="KT402" s="46"/>
      <c r="KU402" s="46"/>
      <c r="KV402" s="46"/>
      <c r="KW402" s="46"/>
      <c r="KX402" s="46"/>
      <c r="KY402" s="46"/>
      <c r="KZ402" s="46"/>
      <c r="LA402" s="46"/>
      <c r="LB402" s="46"/>
      <c r="LC402" s="46"/>
      <c r="LD402" s="46"/>
      <c r="LE402" s="46"/>
      <c r="LF402" s="46"/>
      <c r="LG402" s="46"/>
      <c r="LH402" s="46"/>
      <c r="LI402" s="46"/>
      <c r="LJ402" s="46"/>
      <c r="LK402" s="46"/>
      <c r="LL402" s="46"/>
      <c r="LM402" s="46"/>
      <c r="LN402" s="46"/>
      <c r="LO402" s="46"/>
      <c r="LP402" s="46"/>
      <c r="LQ402" s="46"/>
      <c r="LR402" s="46"/>
      <c r="LS402" s="46"/>
      <c r="LT402" s="46"/>
      <c r="LU402" s="46"/>
      <c r="LV402" s="46"/>
      <c r="LW402" s="46"/>
      <c r="LX402" s="46"/>
      <c r="LY402" s="46"/>
      <c r="LZ402" s="46"/>
      <c r="MA402" s="46"/>
      <c r="MB402" s="46"/>
      <c r="MC402" s="46"/>
      <c r="MD402" s="46"/>
      <c r="ME402" s="46"/>
      <c r="MF402" s="46"/>
      <c r="MG402" s="46"/>
      <c r="MH402" s="46"/>
      <c r="MI402" s="46"/>
      <c r="MJ402" s="46"/>
      <c r="MK402" s="46"/>
      <c r="ML402" s="46"/>
      <c r="MM402" s="46"/>
      <c r="MN402" s="46"/>
      <c r="MO402" s="46"/>
      <c r="MP402" s="46"/>
      <c r="MQ402" s="46"/>
      <c r="MR402" s="46"/>
      <c r="MS402" s="46"/>
      <c r="MT402" s="46"/>
      <c r="MU402" s="46"/>
      <c r="MV402" s="46"/>
      <c r="MW402" s="46"/>
      <c r="MX402" s="46"/>
      <c r="MY402" s="46"/>
      <c r="MZ402" s="46"/>
      <c r="NA402" s="46"/>
      <c r="NB402" s="46"/>
      <c r="NC402" s="46"/>
      <c r="ND402" s="46"/>
      <c r="NE402" s="46"/>
      <c r="NF402" s="46"/>
      <c r="NG402" s="46"/>
      <c r="NH402" s="46"/>
      <c r="NI402" s="46"/>
      <c r="NJ402" s="46"/>
      <c r="NK402" s="46"/>
      <c r="NL402" s="46"/>
      <c r="NM402" s="46"/>
      <c r="NN402" s="46"/>
      <c r="NO402" s="46"/>
      <c r="NP402" s="46"/>
      <c r="NQ402" s="46"/>
      <c r="NR402" s="46"/>
      <c r="NS402" s="46"/>
      <c r="NT402" s="46"/>
      <c r="NU402" s="46"/>
      <c r="NV402" s="46"/>
      <c r="NW402" s="46"/>
      <c r="NX402" s="46"/>
      <c r="NY402" s="46"/>
      <c r="NZ402" s="46"/>
      <c r="OA402" s="46"/>
      <c r="OB402" s="46"/>
      <c r="OC402" s="46"/>
      <c r="OD402" s="46"/>
      <c r="OE402" s="46"/>
      <c r="OF402" s="46"/>
      <c r="OG402" s="46"/>
      <c r="OH402" s="46"/>
      <c r="OI402" s="46"/>
      <c r="OJ402" s="46"/>
      <c r="OK402" s="46"/>
      <c r="OL402" s="46"/>
      <c r="OM402" s="46"/>
      <c r="ON402" s="46"/>
      <c r="OO402" s="46"/>
      <c r="OP402" s="46"/>
      <c r="OQ402" s="46"/>
      <c r="OR402" s="46"/>
      <c r="OS402" s="46"/>
      <c r="OT402" s="46"/>
      <c r="OU402" s="46"/>
      <c r="OV402" s="46"/>
      <c r="OW402" s="46"/>
      <c r="OX402" s="46"/>
      <c r="OY402" s="46"/>
      <c r="OZ402" s="46"/>
      <c r="PA402" s="46"/>
      <c r="PB402" s="46"/>
      <c r="PC402" s="46"/>
      <c r="PD402" s="46"/>
      <c r="PE402" s="46"/>
      <c r="PF402" s="46"/>
      <c r="PG402" s="46"/>
      <c r="PH402" s="46"/>
      <c r="PI402" s="46"/>
      <c r="PJ402" s="46"/>
      <c r="PK402" s="46"/>
      <c r="PL402" s="46"/>
      <c r="PM402" s="46"/>
      <c r="PN402" s="46"/>
      <c r="PO402" s="46"/>
      <c r="PP402" s="46"/>
      <c r="PQ402" s="46"/>
      <c r="PR402" s="46"/>
      <c r="PS402" s="46"/>
      <c r="PT402" s="46"/>
    </row>
    <row r="403" spans="1:436" x14ac:dyDescent="0.2">
      <c r="A403" s="48" t="s">
        <v>10</v>
      </c>
      <c r="B403" s="49" t="s">
        <v>1</v>
      </c>
      <c r="C403" s="50">
        <v>100.8</v>
      </c>
      <c r="D403" s="50">
        <f>D402/C402*100</f>
        <v>99.449012639061223</v>
      </c>
      <c r="E403" s="50">
        <f t="shared" ref="E403" si="498">E402/D402*100</f>
        <v>97.643638055361706</v>
      </c>
      <c r="F403" s="50">
        <f>F402/E402*100</f>
        <v>98.895715619159418</v>
      </c>
      <c r="G403" s="50">
        <f>G402/F402*100</f>
        <v>88.581007690825302</v>
      </c>
      <c r="H403" s="50">
        <f>H402/G402*100</f>
        <v>99.336940480599196</v>
      </c>
      <c r="I403" s="50">
        <f>H402/G402*100</f>
        <v>99.336940480599196</v>
      </c>
      <c r="J403" s="50">
        <f>H402/G402*100</f>
        <v>99.336940480599196</v>
      </c>
      <c r="K403" s="50">
        <f>K402/H402*100</f>
        <v>100.39953275747402</v>
      </c>
      <c r="L403" s="50">
        <f>L402/H402*100</f>
        <v>100.74810260120164</v>
      </c>
      <c r="M403" s="50">
        <f>M402/K402*100</f>
        <v>100.47428573295647</v>
      </c>
      <c r="N403" s="50">
        <f>N402/L402*100</f>
        <v>100.64864730632033</v>
      </c>
      <c r="O403" s="50">
        <f t="shared" ref="O403:P403" si="499">O402/M402*100</f>
        <v>100.5743047448177</v>
      </c>
      <c r="P403" s="50">
        <f t="shared" si="499"/>
        <v>100.8974462975325</v>
      </c>
    </row>
    <row r="404" spans="1:436" s="41" customFormat="1" ht="13.5" x14ac:dyDescent="0.2">
      <c r="A404" s="75" t="s">
        <v>7</v>
      </c>
      <c r="B404" s="49" t="s">
        <v>51</v>
      </c>
      <c r="C404" s="88">
        <f>C406+C408</f>
        <v>21402</v>
      </c>
      <c r="D404" s="88">
        <f t="shared" ref="D404" si="500">D406+D408</f>
        <v>21381</v>
      </c>
      <c r="E404" s="80">
        <f>E406+E408</f>
        <v>21071</v>
      </c>
      <c r="F404" s="80">
        <f>F406+F408</f>
        <v>20755</v>
      </c>
      <c r="G404" s="80">
        <f t="shared" ref="G404:M404" si="501">G406+G408</f>
        <v>20333.37</v>
      </c>
      <c r="H404" s="80">
        <f t="shared" si="501"/>
        <v>20333</v>
      </c>
      <c r="I404" s="80">
        <f>H406+H408</f>
        <v>20333</v>
      </c>
      <c r="J404" s="80">
        <f>H406+H408</f>
        <v>20333</v>
      </c>
      <c r="K404" s="80">
        <f t="shared" si="501"/>
        <v>20414.331999999999</v>
      </c>
      <c r="L404" s="80">
        <f t="shared" si="501"/>
        <v>20495.664000000001</v>
      </c>
      <c r="M404" s="80">
        <f t="shared" si="501"/>
        <v>20516.403659999996</v>
      </c>
      <c r="N404" s="80">
        <f>N406+N408</f>
        <v>20639.133648000003</v>
      </c>
      <c r="O404" s="80">
        <f t="shared" ref="O404:P404" si="502">O406+O408</f>
        <v>20639.502081959996</v>
      </c>
      <c r="P404" s="80">
        <f t="shared" si="502"/>
        <v>20845.524984480002</v>
      </c>
      <c r="Q404" s="43"/>
      <c r="R404" s="43"/>
      <c r="S404" s="43"/>
      <c r="T404" s="43"/>
      <c r="U404" s="43"/>
      <c r="V404" s="43"/>
      <c r="W404" s="43"/>
      <c r="X404" s="43"/>
      <c r="Y404" s="43"/>
      <c r="Z404" s="43"/>
      <c r="AA404" s="43"/>
      <c r="AB404" s="43"/>
      <c r="AC404" s="43"/>
      <c r="AD404" s="43"/>
      <c r="AE404" s="43"/>
      <c r="AF404" s="43"/>
      <c r="AG404" s="43"/>
      <c r="AH404" s="43"/>
      <c r="AI404" s="43"/>
      <c r="AJ404" s="43"/>
      <c r="AK404" s="43"/>
      <c r="AL404" s="43"/>
      <c r="AM404" s="43"/>
      <c r="AN404" s="43"/>
      <c r="AO404" s="43"/>
      <c r="AP404" s="43"/>
      <c r="AQ404" s="43"/>
      <c r="AR404" s="43"/>
      <c r="AS404" s="43"/>
      <c r="AT404" s="43"/>
      <c r="AU404" s="43"/>
      <c r="AV404" s="43"/>
      <c r="AW404" s="43"/>
      <c r="AX404" s="43"/>
      <c r="AY404" s="43"/>
      <c r="AZ404" s="43"/>
      <c r="BA404" s="43"/>
      <c r="BB404" s="43"/>
      <c r="BC404" s="43"/>
      <c r="BD404" s="43"/>
      <c r="BE404" s="43"/>
      <c r="BF404" s="43"/>
      <c r="BG404" s="43"/>
      <c r="BH404" s="43"/>
      <c r="BI404" s="43"/>
      <c r="BJ404" s="43"/>
      <c r="BK404" s="43"/>
      <c r="BL404" s="43"/>
      <c r="BM404" s="43"/>
      <c r="BN404" s="43"/>
      <c r="BO404" s="43"/>
      <c r="BP404" s="43"/>
      <c r="BQ404" s="43"/>
      <c r="BR404" s="43"/>
      <c r="BS404" s="43"/>
      <c r="BT404" s="43"/>
      <c r="BU404" s="43"/>
      <c r="BV404" s="43"/>
      <c r="BW404" s="43"/>
      <c r="BX404" s="43"/>
      <c r="BY404" s="43"/>
      <c r="BZ404" s="43"/>
      <c r="CA404" s="43"/>
      <c r="CB404" s="43"/>
      <c r="CC404" s="43"/>
      <c r="CD404" s="43"/>
      <c r="CE404" s="43"/>
      <c r="CF404" s="43"/>
      <c r="CG404" s="43"/>
      <c r="CH404" s="43"/>
      <c r="CI404" s="43"/>
      <c r="CJ404" s="43"/>
      <c r="CK404" s="43"/>
      <c r="CL404" s="43"/>
      <c r="CM404" s="43"/>
      <c r="CN404" s="43"/>
      <c r="CO404" s="43"/>
      <c r="CP404" s="43"/>
      <c r="CQ404" s="43"/>
      <c r="CR404" s="43"/>
      <c r="CS404" s="43"/>
      <c r="CT404" s="43"/>
      <c r="CU404" s="43"/>
      <c r="CV404" s="43"/>
      <c r="CW404" s="43"/>
      <c r="CX404" s="43"/>
      <c r="CY404" s="43"/>
      <c r="CZ404" s="43"/>
      <c r="DA404" s="43"/>
      <c r="DB404" s="43"/>
      <c r="DC404" s="43"/>
      <c r="DD404" s="43"/>
      <c r="DE404" s="43"/>
      <c r="DF404" s="43"/>
      <c r="DG404" s="43"/>
      <c r="DH404" s="43"/>
      <c r="DI404" s="43"/>
      <c r="DJ404" s="43"/>
      <c r="DK404" s="43"/>
      <c r="DL404" s="43"/>
      <c r="DM404" s="43"/>
      <c r="DN404" s="43"/>
      <c r="DO404" s="43"/>
      <c r="DP404" s="43"/>
      <c r="DQ404" s="43"/>
      <c r="DR404" s="43"/>
      <c r="DS404" s="43"/>
      <c r="DT404" s="43"/>
      <c r="DU404" s="43"/>
      <c r="DV404" s="43"/>
      <c r="DW404" s="43"/>
      <c r="DX404" s="43"/>
      <c r="DY404" s="43"/>
      <c r="DZ404" s="43"/>
      <c r="EA404" s="43"/>
      <c r="EB404" s="43"/>
      <c r="EC404" s="43"/>
      <c r="ED404" s="43"/>
      <c r="EE404" s="43"/>
      <c r="EF404" s="43"/>
      <c r="EG404" s="43"/>
      <c r="EH404" s="43"/>
      <c r="EI404" s="43"/>
      <c r="EJ404" s="43"/>
      <c r="EK404" s="43"/>
      <c r="EL404" s="43"/>
      <c r="EM404" s="43"/>
      <c r="EN404" s="43"/>
      <c r="EO404" s="43"/>
      <c r="EP404" s="43"/>
      <c r="EQ404" s="43"/>
      <c r="ER404" s="43"/>
      <c r="ES404" s="43"/>
      <c r="ET404" s="43"/>
      <c r="EU404" s="43"/>
      <c r="EV404" s="43"/>
      <c r="EW404" s="43"/>
      <c r="EX404" s="43"/>
      <c r="EY404" s="43"/>
      <c r="EZ404" s="43"/>
      <c r="FA404" s="43"/>
      <c r="FB404" s="43"/>
      <c r="FC404" s="43"/>
      <c r="FD404" s="43"/>
      <c r="FE404" s="43"/>
      <c r="FF404" s="43"/>
      <c r="FG404" s="43"/>
      <c r="FH404" s="43"/>
      <c r="FI404" s="43"/>
      <c r="FJ404" s="43"/>
      <c r="FK404" s="43"/>
      <c r="FL404" s="43"/>
      <c r="FM404" s="43"/>
      <c r="FN404" s="43"/>
      <c r="FO404" s="43"/>
      <c r="FP404" s="43"/>
      <c r="FQ404" s="43"/>
      <c r="FR404" s="43"/>
      <c r="FS404" s="43"/>
      <c r="FT404" s="43"/>
      <c r="FU404" s="43"/>
      <c r="FV404" s="43"/>
      <c r="FW404" s="43"/>
      <c r="FX404" s="43"/>
      <c r="FY404" s="43"/>
      <c r="FZ404" s="43"/>
      <c r="GA404" s="43"/>
      <c r="GB404" s="43"/>
      <c r="GC404" s="43"/>
      <c r="GD404" s="43"/>
      <c r="GE404" s="43"/>
      <c r="GF404" s="43"/>
      <c r="GG404" s="43"/>
      <c r="GH404" s="43"/>
      <c r="GI404" s="43"/>
      <c r="GJ404" s="43"/>
      <c r="GK404" s="43"/>
      <c r="GL404" s="43"/>
      <c r="GM404" s="43"/>
      <c r="GN404" s="43"/>
      <c r="GO404" s="43"/>
      <c r="GP404" s="43"/>
      <c r="GQ404" s="43"/>
      <c r="GR404" s="43"/>
      <c r="GS404" s="43"/>
      <c r="GT404" s="43"/>
      <c r="GU404" s="43"/>
      <c r="GV404" s="43"/>
      <c r="GW404" s="43"/>
      <c r="GX404" s="43"/>
      <c r="GY404" s="43"/>
      <c r="GZ404" s="43"/>
      <c r="HA404" s="43"/>
      <c r="HB404" s="43"/>
      <c r="HC404" s="43"/>
      <c r="HD404" s="43"/>
      <c r="HE404" s="43"/>
      <c r="HF404" s="43"/>
      <c r="HG404" s="43"/>
      <c r="HH404" s="43"/>
      <c r="HI404" s="43"/>
      <c r="HJ404" s="43"/>
      <c r="HK404" s="43"/>
      <c r="HL404" s="43"/>
      <c r="HM404" s="43"/>
      <c r="HN404" s="43"/>
      <c r="HO404" s="43"/>
      <c r="HP404" s="43"/>
      <c r="HQ404" s="43"/>
      <c r="HR404" s="43"/>
      <c r="HS404" s="43"/>
      <c r="HT404" s="43"/>
      <c r="HU404" s="43"/>
      <c r="HV404" s="43"/>
      <c r="HW404" s="43"/>
      <c r="HX404" s="43"/>
      <c r="HY404" s="43"/>
      <c r="HZ404" s="43"/>
      <c r="IA404" s="43"/>
      <c r="IB404" s="43"/>
      <c r="IC404" s="43"/>
      <c r="ID404" s="43"/>
      <c r="IE404" s="43"/>
      <c r="IF404" s="43"/>
      <c r="IG404" s="43"/>
      <c r="IH404" s="43"/>
      <c r="II404" s="43"/>
      <c r="IJ404" s="43"/>
      <c r="IK404" s="43"/>
      <c r="IL404" s="43"/>
      <c r="IM404" s="43"/>
      <c r="IN404" s="43"/>
      <c r="IO404" s="43"/>
      <c r="IP404" s="43"/>
      <c r="IQ404" s="43"/>
      <c r="IR404" s="43"/>
      <c r="IS404" s="43"/>
      <c r="IT404" s="43"/>
      <c r="IU404" s="43"/>
      <c r="IV404" s="43"/>
      <c r="IW404" s="43"/>
      <c r="IX404" s="43"/>
      <c r="IY404" s="43"/>
      <c r="IZ404" s="43"/>
      <c r="JA404" s="43"/>
      <c r="JB404" s="43"/>
      <c r="JC404" s="43"/>
      <c r="JD404" s="43"/>
      <c r="JE404" s="43"/>
      <c r="JF404" s="43"/>
      <c r="JG404" s="43"/>
      <c r="JH404" s="43"/>
      <c r="JI404" s="43"/>
      <c r="JJ404" s="43"/>
      <c r="JK404" s="43"/>
      <c r="JL404" s="43"/>
      <c r="JM404" s="43"/>
      <c r="JN404" s="43"/>
      <c r="JO404" s="43"/>
      <c r="JP404" s="43"/>
      <c r="JQ404" s="43"/>
      <c r="JR404" s="43"/>
      <c r="JS404" s="43"/>
      <c r="JT404" s="43"/>
      <c r="JU404" s="43"/>
      <c r="JV404" s="43"/>
      <c r="JW404" s="43"/>
      <c r="JX404" s="43"/>
      <c r="JY404" s="43"/>
      <c r="JZ404" s="43"/>
      <c r="KA404" s="43"/>
      <c r="KB404" s="43"/>
      <c r="KC404" s="43"/>
      <c r="KD404" s="43"/>
      <c r="KE404" s="43"/>
      <c r="KF404" s="43"/>
      <c r="KG404" s="43"/>
      <c r="KH404" s="43"/>
      <c r="KI404" s="43"/>
      <c r="KJ404" s="43"/>
      <c r="KK404" s="43"/>
      <c r="KL404" s="43"/>
      <c r="KM404" s="43"/>
      <c r="KN404" s="43"/>
      <c r="KO404" s="43"/>
      <c r="KP404" s="43"/>
      <c r="KQ404" s="43"/>
      <c r="KR404" s="43"/>
      <c r="KS404" s="43"/>
      <c r="KT404" s="43"/>
      <c r="KU404" s="43"/>
      <c r="KV404" s="43"/>
      <c r="KW404" s="43"/>
      <c r="KX404" s="43"/>
      <c r="KY404" s="43"/>
      <c r="KZ404" s="43"/>
      <c r="LA404" s="43"/>
      <c r="LB404" s="43"/>
      <c r="LC404" s="43"/>
      <c r="LD404" s="43"/>
      <c r="LE404" s="43"/>
      <c r="LF404" s="43"/>
      <c r="LG404" s="43"/>
      <c r="LH404" s="43"/>
      <c r="LI404" s="43"/>
      <c r="LJ404" s="43"/>
      <c r="LK404" s="43"/>
      <c r="LL404" s="43"/>
      <c r="LM404" s="43"/>
      <c r="LN404" s="43"/>
      <c r="LO404" s="43"/>
      <c r="LP404" s="43"/>
      <c r="LQ404" s="43"/>
      <c r="LR404" s="43"/>
      <c r="LS404" s="43"/>
      <c r="LT404" s="43"/>
      <c r="LU404" s="43"/>
      <c r="LV404" s="43"/>
      <c r="LW404" s="43"/>
      <c r="LX404" s="43"/>
      <c r="LY404" s="43"/>
      <c r="LZ404" s="43"/>
      <c r="MA404" s="43"/>
      <c r="MB404" s="43"/>
      <c r="MC404" s="43"/>
      <c r="MD404" s="43"/>
      <c r="ME404" s="43"/>
      <c r="MF404" s="43"/>
      <c r="MG404" s="43"/>
      <c r="MH404" s="43"/>
      <c r="MI404" s="43"/>
      <c r="MJ404" s="43"/>
      <c r="MK404" s="43"/>
      <c r="ML404" s="43"/>
      <c r="MM404" s="43"/>
      <c r="MN404" s="43"/>
      <c r="MO404" s="43"/>
      <c r="MP404" s="43"/>
      <c r="MQ404" s="43"/>
      <c r="MR404" s="43"/>
      <c r="MS404" s="43"/>
      <c r="MT404" s="43"/>
      <c r="MU404" s="43"/>
      <c r="MV404" s="43"/>
      <c r="MW404" s="43"/>
      <c r="MX404" s="43"/>
      <c r="MY404" s="43"/>
      <c r="MZ404" s="43"/>
      <c r="NA404" s="43"/>
      <c r="NB404" s="43"/>
      <c r="NC404" s="43"/>
      <c r="ND404" s="43"/>
      <c r="NE404" s="43"/>
      <c r="NF404" s="43"/>
      <c r="NG404" s="43"/>
      <c r="NH404" s="43"/>
      <c r="NI404" s="43"/>
      <c r="NJ404" s="43"/>
      <c r="NK404" s="43"/>
      <c r="NL404" s="43"/>
      <c r="NM404" s="43"/>
      <c r="NN404" s="43"/>
      <c r="NO404" s="43"/>
      <c r="NP404" s="43"/>
      <c r="NQ404" s="43"/>
      <c r="NR404" s="43"/>
      <c r="NS404" s="43"/>
      <c r="NT404" s="43"/>
      <c r="NU404" s="43"/>
      <c r="NV404" s="43"/>
      <c r="NW404" s="43"/>
      <c r="NX404" s="43"/>
      <c r="NY404" s="43"/>
      <c r="NZ404" s="43"/>
      <c r="OA404" s="43"/>
      <c r="OB404" s="43"/>
      <c r="OC404" s="43"/>
      <c r="OD404" s="43"/>
      <c r="OE404" s="43"/>
      <c r="OF404" s="43"/>
      <c r="OG404" s="43"/>
      <c r="OH404" s="43"/>
      <c r="OI404" s="43"/>
      <c r="OJ404" s="43"/>
      <c r="OK404" s="43"/>
      <c r="OL404" s="43"/>
      <c r="OM404" s="43"/>
      <c r="ON404" s="43"/>
      <c r="OO404" s="43"/>
      <c r="OP404" s="43"/>
      <c r="OQ404" s="43"/>
      <c r="OR404" s="43"/>
      <c r="OS404" s="43"/>
      <c r="OT404" s="43"/>
      <c r="OU404" s="43"/>
      <c r="OV404" s="43"/>
      <c r="OW404" s="43"/>
      <c r="OX404" s="43"/>
      <c r="OY404" s="43"/>
      <c r="OZ404" s="43"/>
      <c r="PA404" s="43"/>
      <c r="PB404" s="43"/>
      <c r="PC404" s="43"/>
      <c r="PD404" s="43"/>
      <c r="PE404" s="43"/>
      <c r="PF404" s="43"/>
      <c r="PG404" s="43"/>
      <c r="PH404" s="43"/>
      <c r="PI404" s="43"/>
      <c r="PJ404" s="43"/>
      <c r="PK404" s="43"/>
      <c r="PL404" s="43"/>
      <c r="PM404" s="43"/>
      <c r="PN404" s="43"/>
      <c r="PO404" s="43"/>
      <c r="PP404" s="43"/>
      <c r="PQ404" s="43"/>
      <c r="PR404" s="43"/>
      <c r="PS404" s="43"/>
      <c r="PT404" s="43"/>
    </row>
    <row r="405" spans="1:436" x14ac:dyDescent="0.2">
      <c r="A405" s="48" t="s">
        <v>10</v>
      </c>
      <c r="B405" s="49" t="s">
        <v>1</v>
      </c>
      <c r="C405" s="50">
        <v>101.3</v>
      </c>
      <c r="D405" s="50">
        <f>D404/C404*100</f>
        <v>99.901878329128124</v>
      </c>
      <c r="E405" s="50">
        <f t="shared" ref="E405" si="503">E404/D404*100</f>
        <v>98.550114587718056</v>
      </c>
      <c r="F405" s="50">
        <f>F404/E404*100</f>
        <v>98.500308480850464</v>
      </c>
      <c r="G405" s="50">
        <f>G404/F404*100</f>
        <v>97.968537701758606</v>
      </c>
      <c r="H405" s="50">
        <f>H404/G404*100</f>
        <v>99.998180331150238</v>
      </c>
      <c r="I405" s="50">
        <f>H404/G404*100</f>
        <v>99.998180331150238</v>
      </c>
      <c r="J405" s="50">
        <f>H404/G404*100</f>
        <v>99.998180331150238</v>
      </c>
      <c r="K405" s="50">
        <f>K404/H404*100</f>
        <v>100.4</v>
      </c>
      <c r="L405" s="50">
        <f>L404/H404*100</f>
        <v>100.8</v>
      </c>
      <c r="M405" s="50">
        <f>M404/K404*100</f>
        <v>100.49999999999999</v>
      </c>
      <c r="N405" s="50">
        <f>N404/L404*100</f>
        <v>100.70000000000002</v>
      </c>
      <c r="O405" s="50">
        <f t="shared" ref="O405:P405" si="504">O404/M404*100</f>
        <v>100.6</v>
      </c>
      <c r="P405" s="50">
        <f t="shared" si="504"/>
        <v>101</v>
      </c>
    </row>
    <row r="406" spans="1:436" s="52" customFormat="1" ht="25.5" x14ac:dyDescent="0.2">
      <c r="A406" s="70" t="s">
        <v>6</v>
      </c>
      <c r="B406" s="49" t="s">
        <v>51</v>
      </c>
      <c r="C406" s="88">
        <v>21402</v>
      </c>
      <c r="D406" s="88">
        <v>21381</v>
      </c>
      <c r="E406" s="88">
        <v>21071</v>
      </c>
      <c r="F406" s="88">
        <v>20755</v>
      </c>
      <c r="G406" s="88">
        <v>20333.37</v>
      </c>
      <c r="H406" s="88">
        <v>20333</v>
      </c>
      <c r="I406" s="88">
        <v>20730</v>
      </c>
      <c r="J406" s="88">
        <v>20735</v>
      </c>
      <c r="K406" s="88">
        <f>H406*100.4%</f>
        <v>20414.331999999999</v>
      </c>
      <c r="L406" s="88">
        <f>H406*100.8%</f>
        <v>20495.664000000001</v>
      </c>
      <c r="M406" s="88">
        <f>K406*100.5%</f>
        <v>20516.403659999996</v>
      </c>
      <c r="N406" s="88">
        <f>L406*100.7%</f>
        <v>20639.133648000003</v>
      </c>
      <c r="O406" s="88">
        <f>M406*100.6%</f>
        <v>20639.502081959996</v>
      </c>
      <c r="P406" s="88">
        <f>N406*101%</f>
        <v>20845.524984480002</v>
      </c>
    </row>
    <row r="407" spans="1:436" s="51" customFormat="1" x14ac:dyDescent="0.2">
      <c r="A407" s="48" t="s">
        <v>10</v>
      </c>
      <c r="B407" s="49" t="s">
        <v>1</v>
      </c>
      <c r="C407" s="50">
        <v>101.3</v>
      </c>
      <c r="D407" s="50">
        <f>D406/C406*100</f>
        <v>99.901878329128124</v>
      </c>
      <c r="E407" s="50">
        <f t="shared" ref="E407" si="505">E406/D406*100</f>
        <v>98.550114587718056</v>
      </c>
      <c r="F407" s="50">
        <f>F406/E406*100</f>
        <v>98.500308480850464</v>
      </c>
      <c r="G407" s="50">
        <f>G406/F406*100</f>
        <v>97.968537701758606</v>
      </c>
      <c r="H407" s="50">
        <f>H406/G406*100</f>
        <v>99.998180331150238</v>
      </c>
      <c r="I407" s="50">
        <f>H406/G406*100</f>
        <v>99.998180331150238</v>
      </c>
      <c r="J407" s="50">
        <f>H406/G406*100</f>
        <v>99.998180331150238</v>
      </c>
      <c r="K407" s="50">
        <f>K406/H406*100</f>
        <v>100.4</v>
      </c>
      <c r="L407" s="50">
        <f>L406/H406*100</f>
        <v>100.8</v>
      </c>
      <c r="M407" s="50">
        <f>M406/K406*100</f>
        <v>100.49999999999999</v>
      </c>
      <c r="N407" s="50">
        <f>N406/L406*100</f>
        <v>100.70000000000002</v>
      </c>
      <c r="O407" s="50">
        <f t="shared" ref="O407:P407" si="506">O406/M406*100</f>
        <v>100.6</v>
      </c>
      <c r="P407" s="50">
        <f t="shared" si="506"/>
        <v>101</v>
      </c>
    </row>
    <row r="408" spans="1:436" s="53" customFormat="1" x14ac:dyDescent="0.2">
      <c r="A408" s="74" t="s">
        <v>48</v>
      </c>
      <c r="B408" s="49" t="s">
        <v>51</v>
      </c>
      <c r="C408" s="65">
        <v>0</v>
      </c>
      <c r="D408" s="65">
        <v>0</v>
      </c>
      <c r="E408" s="65">
        <v>0</v>
      </c>
      <c r="F408" s="65">
        <v>0</v>
      </c>
      <c r="G408" s="65">
        <v>0</v>
      </c>
      <c r="H408" s="65">
        <v>0</v>
      </c>
      <c r="I408" s="65">
        <v>0</v>
      </c>
      <c r="J408" s="65">
        <v>0</v>
      </c>
      <c r="K408" s="65">
        <v>0</v>
      </c>
      <c r="L408" s="65">
        <v>0</v>
      </c>
      <c r="M408" s="65">
        <v>0</v>
      </c>
      <c r="N408" s="65">
        <v>0</v>
      </c>
      <c r="O408" s="65">
        <v>0</v>
      </c>
      <c r="P408" s="65">
        <v>0</v>
      </c>
    </row>
    <row r="409" spans="1:436" x14ac:dyDescent="0.2">
      <c r="A409" s="48" t="s">
        <v>10</v>
      </c>
      <c r="B409" s="49" t="s">
        <v>1</v>
      </c>
      <c r="C409" s="50">
        <v>0</v>
      </c>
      <c r="D409" s="50">
        <v>0</v>
      </c>
      <c r="E409" s="50">
        <v>0</v>
      </c>
      <c r="F409" s="50">
        <v>0</v>
      </c>
      <c r="G409" s="50">
        <v>0</v>
      </c>
      <c r="H409" s="50">
        <v>0</v>
      </c>
      <c r="I409" s="50">
        <v>0</v>
      </c>
      <c r="J409" s="50">
        <v>0</v>
      </c>
      <c r="K409" s="50">
        <v>0</v>
      </c>
      <c r="L409" s="50">
        <v>0</v>
      </c>
      <c r="M409" s="50">
        <v>0</v>
      </c>
      <c r="N409" s="50">
        <v>0</v>
      </c>
      <c r="O409" s="50">
        <v>0</v>
      </c>
      <c r="P409" s="50">
        <v>0</v>
      </c>
    </row>
    <row r="410" spans="1:436" s="41" customFormat="1" ht="13.5" x14ac:dyDescent="0.2">
      <c r="A410" s="75" t="s">
        <v>3</v>
      </c>
      <c r="B410" s="49" t="s">
        <v>51</v>
      </c>
      <c r="C410" s="88">
        <f>C412+C414</f>
        <v>5445</v>
      </c>
      <c r="D410" s="88">
        <f t="shared" ref="D410" si="507">D412+D414</f>
        <v>5513</v>
      </c>
      <c r="E410" s="80">
        <f>E412+E414</f>
        <v>5137</v>
      </c>
      <c r="F410" s="80">
        <f>F412+F414</f>
        <v>4991</v>
      </c>
      <c r="G410" s="80">
        <f t="shared" ref="G410:P410" si="508">G412+G414</f>
        <v>4836.25</v>
      </c>
      <c r="H410" s="80">
        <f t="shared" si="508"/>
        <v>4841.0862499999994</v>
      </c>
      <c r="I410" s="80">
        <f>H412+H414</f>
        <v>4841.0862499999994</v>
      </c>
      <c r="J410" s="80">
        <f>H412+H414</f>
        <v>4841.0862499999994</v>
      </c>
      <c r="K410" s="80">
        <f>K412+K414</f>
        <v>4860.4505949999993</v>
      </c>
      <c r="L410" s="80">
        <f t="shared" si="508"/>
        <v>4870.1327674999993</v>
      </c>
      <c r="M410" s="80">
        <f t="shared" si="508"/>
        <v>4879.8923973799992</v>
      </c>
      <c r="N410" s="80">
        <f t="shared" si="508"/>
        <v>4894.4834313374986</v>
      </c>
      <c r="O410" s="80">
        <f t="shared" si="508"/>
        <v>4904.2918593668983</v>
      </c>
      <c r="P410" s="80">
        <f t="shared" si="508"/>
        <v>4923.8503319255233</v>
      </c>
      <c r="Q410" s="43"/>
      <c r="R410" s="43"/>
      <c r="S410" s="43"/>
      <c r="T410" s="43"/>
      <c r="U410" s="43"/>
      <c r="V410" s="43"/>
      <c r="W410" s="43"/>
      <c r="X410" s="43"/>
      <c r="Y410" s="43"/>
      <c r="Z410" s="43"/>
      <c r="AA410" s="43"/>
      <c r="AB410" s="43"/>
      <c r="AC410" s="43"/>
      <c r="AD410" s="43"/>
      <c r="AE410" s="43"/>
      <c r="AF410" s="43"/>
      <c r="AG410" s="43"/>
      <c r="AH410" s="43"/>
      <c r="AI410" s="43"/>
      <c r="AJ410" s="43"/>
      <c r="AK410" s="43"/>
      <c r="AL410" s="43"/>
      <c r="AM410" s="43"/>
      <c r="AN410" s="43"/>
      <c r="AO410" s="43"/>
      <c r="AP410" s="43"/>
      <c r="AQ410" s="43"/>
      <c r="AR410" s="43"/>
      <c r="AS410" s="43"/>
      <c r="AT410" s="43"/>
      <c r="AU410" s="43"/>
      <c r="AV410" s="43"/>
      <c r="AW410" s="43"/>
      <c r="AX410" s="43"/>
      <c r="AY410" s="43"/>
      <c r="AZ410" s="43"/>
      <c r="BA410" s="43"/>
      <c r="BB410" s="43"/>
      <c r="BC410" s="43"/>
      <c r="BD410" s="43"/>
      <c r="BE410" s="43"/>
      <c r="BF410" s="43"/>
      <c r="BG410" s="43"/>
      <c r="BH410" s="43"/>
      <c r="BI410" s="43"/>
      <c r="BJ410" s="43"/>
      <c r="BK410" s="43"/>
      <c r="BL410" s="43"/>
      <c r="BM410" s="43"/>
      <c r="BN410" s="43"/>
      <c r="BO410" s="43"/>
      <c r="BP410" s="43"/>
      <c r="BQ410" s="43"/>
      <c r="BR410" s="43"/>
      <c r="BS410" s="43"/>
      <c r="BT410" s="43"/>
      <c r="BU410" s="43"/>
      <c r="BV410" s="43"/>
      <c r="BW410" s="43"/>
      <c r="BX410" s="43"/>
      <c r="BY410" s="43"/>
      <c r="BZ410" s="43"/>
      <c r="CA410" s="43"/>
      <c r="CB410" s="43"/>
      <c r="CC410" s="43"/>
      <c r="CD410" s="43"/>
      <c r="CE410" s="43"/>
      <c r="CF410" s="43"/>
      <c r="CG410" s="43"/>
      <c r="CH410" s="43"/>
      <c r="CI410" s="43"/>
      <c r="CJ410" s="43"/>
      <c r="CK410" s="43"/>
      <c r="CL410" s="43"/>
      <c r="CM410" s="43"/>
      <c r="CN410" s="43"/>
      <c r="CO410" s="43"/>
      <c r="CP410" s="43"/>
      <c r="CQ410" s="43"/>
      <c r="CR410" s="43"/>
      <c r="CS410" s="43"/>
      <c r="CT410" s="43"/>
      <c r="CU410" s="43"/>
      <c r="CV410" s="43"/>
      <c r="CW410" s="43"/>
      <c r="CX410" s="43"/>
      <c r="CY410" s="43"/>
      <c r="CZ410" s="43"/>
      <c r="DA410" s="43"/>
      <c r="DB410" s="43"/>
      <c r="DC410" s="43"/>
      <c r="DD410" s="43"/>
      <c r="DE410" s="43"/>
      <c r="DF410" s="43"/>
      <c r="DG410" s="43"/>
      <c r="DH410" s="43"/>
      <c r="DI410" s="43"/>
      <c r="DJ410" s="43"/>
      <c r="DK410" s="43"/>
      <c r="DL410" s="43"/>
      <c r="DM410" s="43"/>
      <c r="DN410" s="43"/>
      <c r="DO410" s="43"/>
      <c r="DP410" s="43"/>
      <c r="DQ410" s="43"/>
      <c r="DR410" s="43"/>
      <c r="DS410" s="43"/>
      <c r="DT410" s="43"/>
      <c r="DU410" s="43"/>
      <c r="DV410" s="43"/>
      <c r="DW410" s="43"/>
      <c r="DX410" s="43"/>
      <c r="DY410" s="43"/>
      <c r="DZ410" s="43"/>
      <c r="EA410" s="43"/>
      <c r="EB410" s="43"/>
      <c r="EC410" s="43"/>
      <c r="ED410" s="43"/>
      <c r="EE410" s="43"/>
      <c r="EF410" s="43"/>
      <c r="EG410" s="43"/>
      <c r="EH410" s="43"/>
      <c r="EI410" s="43"/>
      <c r="EJ410" s="43"/>
      <c r="EK410" s="43"/>
      <c r="EL410" s="43"/>
      <c r="EM410" s="43"/>
      <c r="EN410" s="43"/>
      <c r="EO410" s="43"/>
      <c r="EP410" s="43"/>
      <c r="EQ410" s="43"/>
      <c r="ER410" s="43"/>
      <c r="ES410" s="43"/>
      <c r="ET410" s="43"/>
      <c r="EU410" s="43"/>
      <c r="EV410" s="43"/>
      <c r="EW410" s="43"/>
      <c r="EX410" s="43"/>
      <c r="EY410" s="43"/>
      <c r="EZ410" s="43"/>
      <c r="FA410" s="43"/>
      <c r="FB410" s="43"/>
      <c r="FC410" s="43"/>
      <c r="FD410" s="43"/>
      <c r="FE410" s="43"/>
      <c r="FF410" s="43"/>
      <c r="FG410" s="43"/>
      <c r="FH410" s="43"/>
      <c r="FI410" s="43"/>
      <c r="FJ410" s="43"/>
      <c r="FK410" s="43"/>
      <c r="FL410" s="43"/>
      <c r="FM410" s="43"/>
      <c r="FN410" s="43"/>
      <c r="FO410" s="43"/>
      <c r="FP410" s="43"/>
      <c r="FQ410" s="43"/>
      <c r="FR410" s="43"/>
      <c r="FS410" s="43"/>
      <c r="FT410" s="43"/>
      <c r="FU410" s="43"/>
      <c r="FV410" s="43"/>
      <c r="FW410" s="43"/>
      <c r="FX410" s="43"/>
      <c r="FY410" s="43"/>
      <c r="FZ410" s="43"/>
      <c r="GA410" s="43"/>
      <c r="GB410" s="43"/>
      <c r="GC410" s="43"/>
      <c r="GD410" s="43"/>
      <c r="GE410" s="43"/>
      <c r="GF410" s="43"/>
      <c r="GG410" s="43"/>
      <c r="GH410" s="43"/>
      <c r="GI410" s="43"/>
      <c r="GJ410" s="43"/>
      <c r="GK410" s="43"/>
      <c r="GL410" s="43"/>
      <c r="GM410" s="43"/>
      <c r="GN410" s="43"/>
      <c r="GO410" s="43"/>
      <c r="GP410" s="43"/>
      <c r="GQ410" s="43"/>
      <c r="GR410" s="43"/>
      <c r="GS410" s="43"/>
      <c r="GT410" s="43"/>
      <c r="GU410" s="43"/>
      <c r="GV410" s="43"/>
      <c r="GW410" s="43"/>
      <c r="GX410" s="43"/>
      <c r="GY410" s="43"/>
      <c r="GZ410" s="43"/>
      <c r="HA410" s="43"/>
      <c r="HB410" s="43"/>
      <c r="HC410" s="43"/>
      <c r="HD410" s="43"/>
      <c r="HE410" s="43"/>
      <c r="HF410" s="43"/>
      <c r="HG410" s="43"/>
      <c r="HH410" s="43"/>
      <c r="HI410" s="43"/>
      <c r="HJ410" s="43"/>
      <c r="HK410" s="43"/>
      <c r="HL410" s="43"/>
      <c r="HM410" s="43"/>
      <c r="HN410" s="43"/>
      <c r="HO410" s="43"/>
      <c r="HP410" s="43"/>
      <c r="HQ410" s="43"/>
      <c r="HR410" s="43"/>
      <c r="HS410" s="43"/>
      <c r="HT410" s="43"/>
      <c r="HU410" s="43"/>
      <c r="HV410" s="43"/>
      <c r="HW410" s="43"/>
      <c r="HX410" s="43"/>
      <c r="HY410" s="43"/>
      <c r="HZ410" s="43"/>
      <c r="IA410" s="43"/>
      <c r="IB410" s="43"/>
      <c r="IC410" s="43"/>
      <c r="ID410" s="43"/>
      <c r="IE410" s="43"/>
      <c r="IF410" s="43"/>
      <c r="IG410" s="43"/>
      <c r="IH410" s="43"/>
      <c r="II410" s="43"/>
      <c r="IJ410" s="43"/>
      <c r="IK410" s="43"/>
      <c r="IL410" s="43"/>
      <c r="IM410" s="43"/>
      <c r="IN410" s="43"/>
      <c r="IO410" s="43"/>
      <c r="IP410" s="43"/>
      <c r="IQ410" s="43"/>
      <c r="IR410" s="43"/>
      <c r="IS410" s="43"/>
      <c r="IT410" s="43"/>
      <c r="IU410" s="43"/>
      <c r="IV410" s="43"/>
      <c r="IW410" s="43"/>
      <c r="IX410" s="43"/>
      <c r="IY410" s="43"/>
      <c r="IZ410" s="43"/>
      <c r="JA410" s="43"/>
      <c r="JB410" s="43"/>
      <c r="JC410" s="43"/>
      <c r="JD410" s="43"/>
      <c r="JE410" s="43"/>
      <c r="JF410" s="43"/>
      <c r="JG410" s="43"/>
      <c r="JH410" s="43"/>
      <c r="JI410" s="43"/>
      <c r="JJ410" s="43"/>
      <c r="JK410" s="43"/>
      <c r="JL410" s="43"/>
      <c r="JM410" s="43"/>
      <c r="JN410" s="43"/>
      <c r="JO410" s="43"/>
      <c r="JP410" s="43"/>
      <c r="JQ410" s="43"/>
      <c r="JR410" s="43"/>
      <c r="JS410" s="43"/>
      <c r="JT410" s="43"/>
      <c r="JU410" s="43"/>
      <c r="JV410" s="43"/>
      <c r="JW410" s="43"/>
      <c r="JX410" s="43"/>
      <c r="JY410" s="43"/>
      <c r="JZ410" s="43"/>
      <c r="KA410" s="43"/>
      <c r="KB410" s="43"/>
      <c r="KC410" s="43"/>
      <c r="KD410" s="43"/>
      <c r="KE410" s="43"/>
      <c r="KF410" s="43"/>
      <c r="KG410" s="43"/>
      <c r="KH410" s="43"/>
      <c r="KI410" s="43"/>
      <c r="KJ410" s="43"/>
      <c r="KK410" s="43"/>
      <c r="KL410" s="43"/>
      <c r="KM410" s="43"/>
      <c r="KN410" s="43"/>
      <c r="KO410" s="43"/>
      <c r="KP410" s="43"/>
      <c r="KQ410" s="43"/>
      <c r="KR410" s="43"/>
      <c r="KS410" s="43"/>
      <c r="KT410" s="43"/>
      <c r="KU410" s="43"/>
      <c r="KV410" s="43"/>
      <c r="KW410" s="43"/>
      <c r="KX410" s="43"/>
      <c r="KY410" s="43"/>
      <c r="KZ410" s="43"/>
      <c r="LA410" s="43"/>
      <c r="LB410" s="43"/>
      <c r="LC410" s="43"/>
      <c r="LD410" s="43"/>
      <c r="LE410" s="43"/>
      <c r="LF410" s="43"/>
      <c r="LG410" s="43"/>
      <c r="LH410" s="43"/>
      <c r="LI410" s="43"/>
      <c r="LJ410" s="43"/>
      <c r="LK410" s="43"/>
      <c r="LL410" s="43"/>
      <c r="LM410" s="43"/>
      <c r="LN410" s="43"/>
      <c r="LO410" s="43"/>
      <c r="LP410" s="43"/>
      <c r="LQ410" s="43"/>
      <c r="LR410" s="43"/>
      <c r="LS410" s="43"/>
      <c r="LT410" s="43"/>
      <c r="LU410" s="43"/>
      <c r="LV410" s="43"/>
      <c r="LW410" s="43"/>
      <c r="LX410" s="43"/>
      <c r="LY410" s="43"/>
      <c r="LZ410" s="43"/>
      <c r="MA410" s="43"/>
      <c r="MB410" s="43"/>
      <c r="MC410" s="43"/>
      <c r="MD410" s="43"/>
      <c r="ME410" s="43"/>
      <c r="MF410" s="43"/>
      <c r="MG410" s="43"/>
      <c r="MH410" s="43"/>
      <c r="MI410" s="43"/>
      <c r="MJ410" s="43"/>
      <c r="MK410" s="43"/>
      <c r="ML410" s="43"/>
      <c r="MM410" s="43"/>
      <c r="MN410" s="43"/>
      <c r="MO410" s="43"/>
      <c r="MP410" s="43"/>
      <c r="MQ410" s="43"/>
      <c r="MR410" s="43"/>
      <c r="MS410" s="43"/>
      <c r="MT410" s="43"/>
      <c r="MU410" s="43"/>
      <c r="MV410" s="43"/>
      <c r="MW410" s="43"/>
      <c r="MX410" s="43"/>
      <c r="MY410" s="43"/>
      <c r="MZ410" s="43"/>
      <c r="NA410" s="43"/>
      <c r="NB410" s="43"/>
      <c r="NC410" s="43"/>
      <c r="ND410" s="43"/>
      <c r="NE410" s="43"/>
      <c r="NF410" s="43"/>
      <c r="NG410" s="43"/>
      <c r="NH410" s="43"/>
      <c r="NI410" s="43"/>
      <c r="NJ410" s="43"/>
      <c r="NK410" s="43"/>
      <c r="NL410" s="43"/>
      <c r="NM410" s="43"/>
      <c r="NN410" s="43"/>
      <c r="NO410" s="43"/>
      <c r="NP410" s="43"/>
      <c r="NQ410" s="43"/>
      <c r="NR410" s="43"/>
      <c r="NS410" s="43"/>
      <c r="NT410" s="43"/>
      <c r="NU410" s="43"/>
      <c r="NV410" s="43"/>
      <c r="NW410" s="43"/>
      <c r="NX410" s="43"/>
      <c r="NY410" s="43"/>
      <c r="NZ410" s="43"/>
      <c r="OA410" s="43"/>
      <c r="OB410" s="43"/>
      <c r="OC410" s="43"/>
      <c r="OD410" s="43"/>
      <c r="OE410" s="43"/>
      <c r="OF410" s="43"/>
      <c r="OG410" s="43"/>
      <c r="OH410" s="43"/>
      <c r="OI410" s="43"/>
      <c r="OJ410" s="43"/>
      <c r="OK410" s="43"/>
      <c r="OL410" s="43"/>
      <c r="OM410" s="43"/>
      <c r="ON410" s="43"/>
      <c r="OO410" s="43"/>
      <c r="OP410" s="43"/>
      <c r="OQ410" s="43"/>
      <c r="OR410" s="43"/>
      <c r="OS410" s="43"/>
      <c r="OT410" s="43"/>
      <c r="OU410" s="43"/>
      <c r="OV410" s="43"/>
      <c r="OW410" s="43"/>
      <c r="OX410" s="43"/>
      <c r="OY410" s="43"/>
      <c r="OZ410" s="43"/>
      <c r="PA410" s="43"/>
      <c r="PB410" s="43"/>
      <c r="PC410" s="43"/>
      <c r="PD410" s="43"/>
      <c r="PE410" s="43"/>
      <c r="PF410" s="43"/>
      <c r="PG410" s="43"/>
      <c r="PH410" s="43"/>
      <c r="PI410" s="43"/>
      <c r="PJ410" s="43"/>
      <c r="PK410" s="43"/>
      <c r="PL410" s="43"/>
      <c r="PM410" s="43"/>
      <c r="PN410" s="43"/>
      <c r="PO410" s="43"/>
      <c r="PP410" s="43"/>
      <c r="PQ410" s="43"/>
      <c r="PR410" s="43"/>
      <c r="PS410" s="43"/>
      <c r="PT410" s="43"/>
    </row>
    <row r="411" spans="1:436" x14ac:dyDescent="0.2">
      <c r="A411" s="48" t="s">
        <v>10</v>
      </c>
      <c r="B411" s="49" t="s">
        <v>1</v>
      </c>
      <c r="C411" s="50">
        <v>101.2</v>
      </c>
      <c r="D411" s="50">
        <f>D410/C410*100</f>
        <v>101.24885215794306</v>
      </c>
      <c r="E411" s="50">
        <f t="shared" ref="E411" si="509">E410/D410*100</f>
        <v>93.179756938146198</v>
      </c>
      <c r="F411" s="50">
        <f>F410/E410*100</f>
        <v>97.15787424566868</v>
      </c>
      <c r="G411" s="50">
        <f>G410/F410*100</f>
        <v>96.899418954117408</v>
      </c>
      <c r="H411" s="50">
        <f>H410/G410*100</f>
        <v>100.1</v>
      </c>
      <c r="I411" s="50">
        <f>H410/G410*100</f>
        <v>100.1</v>
      </c>
      <c r="J411" s="50">
        <f>H410/G410*100</f>
        <v>100.1</v>
      </c>
      <c r="K411" s="50">
        <f>K410/H410*100</f>
        <v>100.4</v>
      </c>
      <c r="L411" s="50">
        <f>L410/H410*100</f>
        <v>100.6</v>
      </c>
      <c r="M411" s="50">
        <f>M410/K410*100</f>
        <v>100.4</v>
      </c>
      <c r="N411" s="50">
        <f>N410/L410*100</f>
        <v>100.49999999999999</v>
      </c>
      <c r="O411" s="50">
        <f t="shared" ref="O411:P411" si="510">O410/M410*100</f>
        <v>100.49999999999999</v>
      </c>
      <c r="P411" s="50">
        <f t="shared" si="510"/>
        <v>100.6</v>
      </c>
    </row>
    <row r="412" spans="1:436" s="52" customFormat="1" ht="25.5" x14ac:dyDescent="0.2">
      <c r="A412" s="70" t="s">
        <v>6</v>
      </c>
      <c r="B412" s="49" t="s">
        <v>51</v>
      </c>
      <c r="C412" s="83">
        <v>5445</v>
      </c>
      <c r="D412" s="83">
        <v>5513</v>
      </c>
      <c r="E412" s="83">
        <v>5137</v>
      </c>
      <c r="F412" s="83">
        <v>4991</v>
      </c>
      <c r="G412" s="83">
        <v>4836.25</v>
      </c>
      <c r="H412" s="83">
        <f>G412*100.1%</f>
        <v>4841.0862499999994</v>
      </c>
      <c r="I412" s="83">
        <v>4978</v>
      </c>
      <c r="J412" s="83">
        <v>4980</v>
      </c>
      <c r="K412" s="73">
        <f>H412*100.4%</f>
        <v>4860.4505949999993</v>
      </c>
      <c r="L412" s="73">
        <f>H412*100.6%</f>
        <v>4870.1327674999993</v>
      </c>
      <c r="M412" s="73">
        <f>K412*100.4%</f>
        <v>4879.8923973799992</v>
      </c>
      <c r="N412" s="73">
        <f>L412*100.5%</f>
        <v>4894.4834313374986</v>
      </c>
      <c r="O412" s="73">
        <f>M412*100.5%</f>
        <v>4904.2918593668983</v>
      </c>
      <c r="P412" s="73">
        <f>N412*100.6%</f>
        <v>4923.8503319255233</v>
      </c>
    </row>
    <row r="413" spans="1:436" s="51" customFormat="1" x14ac:dyDescent="0.2">
      <c r="A413" s="48" t="s">
        <v>10</v>
      </c>
      <c r="B413" s="49" t="s">
        <v>1</v>
      </c>
      <c r="C413" s="50">
        <v>101.2</v>
      </c>
      <c r="D413" s="50">
        <f>D412/C412*100</f>
        <v>101.24885215794306</v>
      </c>
      <c r="E413" s="50">
        <f t="shared" ref="E413" si="511">E412/D412*100</f>
        <v>93.179756938146198</v>
      </c>
      <c r="F413" s="50">
        <f>F412/E412*100</f>
        <v>97.15787424566868</v>
      </c>
      <c r="G413" s="50">
        <f>G412/F412*100</f>
        <v>96.899418954117408</v>
      </c>
      <c r="H413" s="50">
        <f>H412/G412*100</f>
        <v>100.1</v>
      </c>
      <c r="I413" s="50">
        <f>H412/G412*100</f>
        <v>100.1</v>
      </c>
      <c r="J413" s="50">
        <f>H412/G412*100</f>
        <v>100.1</v>
      </c>
      <c r="K413" s="50">
        <f>K412/H412*100</f>
        <v>100.4</v>
      </c>
      <c r="L413" s="50">
        <f>L412/H412*100</f>
        <v>100.6</v>
      </c>
      <c r="M413" s="50">
        <f>M412/K412*100</f>
        <v>100.4</v>
      </c>
      <c r="N413" s="50">
        <f>N412/L412*100</f>
        <v>100.49999999999999</v>
      </c>
      <c r="O413" s="50">
        <f t="shared" ref="O413:P413" si="512">O412/M412*100</f>
        <v>100.49999999999999</v>
      </c>
      <c r="P413" s="50">
        <f t="shared" si="512"/>
        <v>100.6</v>
      </c>
    </row>
    <row r="414" spans="1:436" s="53" customFormat="1" x14ac:dyDescent="0.2">
      <c r="A414" s="74" t="s">
        <v>48</v>
      </c>
      <c r="B414" s="49" t="s">
        <v>51</v>
      </c>
      <c r="C414" s="49">
        <v>0</v>
      </c>
      <c r="D414" s="49">
        <v>0</v>
      </c>
      <c r="E414" s="49">
        <v>0</v>
      </c>
      <c r="F414" s="49">
        <v>0</v>
      </c>
      <c r="G414" s="49">
        <v>0</v>
      </c>
      <c r="H414" s="49">
        <v>0</v>
      </c>
      <c r="I414" s="49">
        <v>0</v>
      </c>
      <c r="J414" s="49">
        <v>0</v>
      </c>
      <c r="K414" s="49">
        <v>0</v>
      </c>
      <c r="L414" s="49">
        <v>0</v>
      </c>
      <c r="M414" s="49">
        <v>0</v>
      </c>
      <c r="N414" s="49">
        <v>0</v>
      </c>
      <c r="O414" s="49"/>
      <c r="P414" s="49"/>
    </row>
    <row r="415" spans="1:436" x14ac:dyDescent="0.2">
      <c r="A415" s="48" t="s">
        <v>10</v>
      </c>
      <c r="B415" s="49" t="s">
        <v>1</v>
      </c>
      <c r="C415" s="50">
        <v>0</v>
      </c>
      <c r="D415" s="50">
        <v>0</v>
      </c>
      <c r="E415" s="50">
        <v>0</v>
      </c>
      <c r="F415" s="50">
        <v>0</v>
      </c>
      <c r="G415" s="50">
        <v>0</v>
      </c>
      <c r="H415" s="50">
        <v>0</v>
      </c>
      <c r="I415" s="50">
        <v>0</v>
      </c>
      <c r="J415" s="50">
        <v>0</v>
      </c>
      <c r="K415" s="50">
        <v>0</v>
      </c>
      <c r="L415" s="50">
        <v>0</v>
      </c>
      <c r="M415" s="50">
        <v>0</v>
      </c>
      <c r="N415" s="50">
        <v>0</v>
      </c>
      <c r="O415" s="50">
        <v>0</v>
      </c>
      <c r="P415" s="50">
        <v>0</v>
      </c>
    </row>
    <row r="416" spans="1:436" s="41" customFormat="1" ht="27" x14ac:dyDescent="0.2">
      <c r="A416" s="77" t="s">
        <v>139</v>
      </c>
      <c r="B416" s="49" t="s">
        <v>51</v>
      </c>
      <c r="C416" s="88">
        <f>C418+C420</f>
        <v>238</v>
      </c>
      <c r="D416" s="88">
        <f t="shared" ref="D416" si="513">D418+D420</f>
        <v>202</v>
      </c>
      <c r="E416" s="80">
        <f>E418+E420</f>
        <v>189</v>
      </c>
      <c r="F416" s="80">
        <f t="shared" ref="F416:P416" si="514">F418+F420</f>
        <v>187</v>
      </c>
      <c r="G416" s="80">
        <f t="shared" si="514"/>
        <v>187</v>
      </c>
      <c r="H416" s="80">
        <f>G416*100.1%</f>
        <v>187.18699999999998</v>
      </c>
      <c r="I416" s="80">
        <f>H418+H420</f>
        <v>187</v>
      </c>
      <c r="J416" s="80">
        <f>H418+H420</f>
        <v>187</v>
      </c>
      <c r="K416" s="80">
        <f t="shared" si="514"/>
        <v>187.74799999999999</v>
      </c>
      <c r="L416" s="80">
        <f t="shared" si="514"/>
        <v>188.49600000000001</v>
      </c>
      <c r="M416" s="80">
        <f t="shared" si="514"/>
        <v>188.68673999999996</v>
      </c>
      <c r="N416" s="80">
        <f t="shared" si="514"/>
        <v>189.81547200000003</v>
      </c>
      <c r="O416" s="80">
        <f t="shared" si="514"/>
        <v>189.81886043999995</v>
      </c>
      <c r="P416" s="80">
        <f t="shared" si="514"/>
        <v>191.71362672000004</v>
      </c>
      <c r="Q416" s="43"/>
      <c r="R416" s="43"/>
      <c r="S416" s="43"/>
      <c r="T416" s="43"/>
      <c r="U416" s="43"/>
      <c r="V416" s="43"/>
      <c r="W416" s="43"/>
      <c r="X416" s="43"/>
      <c r="Y416" s="43"/>
      <c r="Z416" s="43"/>
      <c r="AA416" s="43"/>
      <c r="AB416" s="43"/>
      <c r="AC416" s="43"/>
      <c r="AD416" s="43"/>
      <c r="AE416" s="43"/>
      <c r="AF416" s="43"/>
      <c r="AG416" s="43"/>
      <c r="AH416" s="43"/>
      <c r="AI416" s="43"/>
      <c r="AJ416" s="43"/>
      <c r="AK416" s="43"/>
      <c r="AL416" s="43"/>
      <c r="AM416" s="43"/>
      <c r="AN416" s="43"/>
      <c r="AO416" s="43"/>
      <c r="AP416" s="43"/>
      <c r="AQ416" s="43"/>
      <c r="AR416" s="43"/>
      <c r="AS416" s="43"/>
      <c r="AT416" s="43"/>
      <c r="AU416" s="43"/>
      <c r="AV416" s="43"/>
      <c r="AW416" s="43"/>
      <c r="AX416" s="43"/>
      <c r="AY416" s="43"/>
      <c r="AZ416" s="43"/>
      <c r="BA416" s="43"/>
      <c r="BB416" s="43"/>
      <c r="BC416" s="43"/>
      <c r="BD416" s="43"/>
      <c r="BE416" s="43"/>
      <c r="BF416" s="43"/>
      <c r="BG416" s="43"/>
      <c r="BH416" s="43"/>
      <c r="BI416" s="43"/>
      <c r="BJ416" s="43"/>
      <c r="BK416" s="43"/>
      <c r="BL416" s="43"/>
      <c r="BM416" s="43"/>
      <c r="BN416" s="43"/>
      <c r="BO416" s="43"/>
      <c r="BP416" s="43"/>
      <c r="BQ416" s="43"/>
      <c r="BR416" s="43"/>
      <c r="BS416" s="43"/>
      <c r="BT416" s="43"/>
      <c r="BU416" s="43"/>
      <c r="BV416" s="43"/>
      <c r="BW416" s="43"/>
      <c r="BX416" s="43"/>
      <c r="BY416" s="43"/>
      <c r="BZ416" s="43"/>
      <c r="CA416" s="43"/>
      <c r="CB416" s="43"/>
      <c r="CC416" s="43"/>
      <c r="CD416" s="43"/>
      <c r="CE416" s="43"/>
      <c r="CF416" s="43"/>
      <c r="CG416" s="43"/>
      <c r="CH416" s="43"/>
      <c r="CI416" s="43"/>
      <c r="CJ416" s="43"/>
      <c r="CK416" s="43"/>
      <c r="CL416" s="43"/>
      <c r="CM416" s="43"/>
      <c r="CN416" s="43"/>
      <c r="CO416" s="43"/>
      <c r="CP416" s="43"/>
      <c r="CQ416" s="43"/>
      <c r="CR416" s="43"/>
      <c r="CS416" s="43"/>
      <c r="CT416" s="43"/>
      <c r="CU416" s="43"/>
      <c r="CV416" s="43"/>
      <c r="CW416" s="43"/>
      <c r="CX416" s="43"/>
      <c r="CY416" s="43"/>
      <c r="CZ416" s="43"/>
      <c r="DA416" s="43"/>
      <c r="DB416" s="43"/>
      <c r="DC416" s="43"/>
      <c r="DD416" s="43"/>
      <c r="DE416" s="43"/>
      <c r="DF416" s="43"/>
      <c r="DG416" s="43"/>
      <c r="DH416" s="43"/>
      <c r="DI416" s="43"/>
      <c r="DJ416" s="43"/>
      <c r="DK416" s="43"/>
      <c r="DL416" s="43"/>
      <c r="DM416" s="43"/>
      <c r="DN416" s="43"/>
      <c r="DO416" s="43"/>
      <c r="DP416" s="43"/>
      <c r="DQ416" s="43"/>
      <c r="DR416" s="43"/>
      <c r="DS416" s="43"/>
      <c r="DT416" s="43"/>
      <c r="DU416" s="43"/>
      <c r="DV416" s="43"/>
      <c r="DW416" s="43"/>
      <c r="DX416" s="43"/>
      <c r="DY416" s="43"/>
      <c r="DZ416" s="43"/>
      <c r="EA416" s="43"/>
      <c r="EB416" s="43"/>
      <c r="EC416" s="43"/>
      <c r="ED416" s="43"/>
      <c r="EE416" s="43"/>
      <c r="EF416" s="43"/>
      <c r="EG416" s="43"/>
      <c r="EH416" s="43"/>
      <c r="EI416" s="43"/>
      <c r="EJ416" s="43"/>
      <c r="EK416" s="43"/>
      <c r="EL416" s="43"/>
      <c r="EM416" s="43"/>
      <c r="EN416" s="43"/>
      <c r="EO416" s="43"/>
      <c r="EP416" s="43"/>
      <c r="EQ416" s="43"/>
      <c r="ER416" s="43"/>
      <c r="ES416" s="43"/>
      <c r="ET416" s="43"/>
      <c r="EU416" s="43"/>
      <c r="EV416" s="43"/>
      <c r="EW416" s="43"/>
      <c r="EX416" s="43"/>
      <c r="EY416" s="43"/>
      <c r="EZ416" s="43"/>
      <c r="FA416" s="43"/>
      <c r="FB416" s="43"/>
      <c r="FC416" s="43"/>
      <c r="FD416" s="43"/>
      <c r="FE416" s="43"/>
      <c r="FF416" s="43"/>
      <c r="FG416" s="43"/>
      <c r="FH416" s="43"/>
      <c r="FI416" s="43"/>
      <c r="FJ416" s="43"/>
      <c r="FK416" s="43"/>
      <c r="FL416" s="43"/>
      <c r="FM416" s="43"/>
      <c r="FN416" s="43"/>
      <c r="FO416" s="43"/>
      <c r="FP416" s="43"/>
      <c r="FQ416" s="43"/>
      <c r="FR416" s="43"/>
      <c r="FS416" s="43"/>
      <c r="FT416" s="43"/>
      <c r="FU416" s="43"/>
      <c r="FV416" s="43"/>
      <c r="FW416" s="43"/>
      <c r="FX416" s="43"/>
      <c r="FY416" s="43"/>
      <c r="FZ416" s="43"/>
      <c r="GA416" s="43"/>
      <c r="GB416" s="43"/>
      <c r="GC416" s="43"/>
      <c r="GD416" s="43"/>
      <c r="GE416" s="43"/>
      <c r="GF416" s="43"/>
      <c r="GG416" s="43"/>
      <c r="GH416" s="43"/>
      <c r="GI416" s="43"/>
      <c r="GJ416" s="43"/>
      <c r="GK416" s="43"/>
      <c r="GL416" s="43"/>
      <c r="GM416" s="43"/>
      <c r="GN416" s="43"/>
      <c r="GO416" s="43"/>
      <c r="GP416" s="43"/>
      <c r="GQ416" s="43"/>
      <c r="GR416" s="43"/>
      <c r="GS416" s="43"/>
      <c r="GT416" s="43"/>
      <c r="GU416" s="43"/>
      <c r="GV416" s="43"/>
      <c r="GW416" s="43"/>
      <c r="GX416" s="43"/>
      <c r="GY416" s="43"/>
      <c r="GZ416" s="43"/>
      <c r="HA416" s="43"/>
      <c r="HB416" s="43"/>
      <c r="HC416" s="43"/>
      <c r="HD416" s="43"/>
      <c r="HE416" s="43"/>
      <c r="HF416" s="43"/>
      <c r="HG416" s="43"/>
      <c r="HH416" s="43"/>
      <c r="HI416" s="43"/>
      <c r="HJ416" s="43"/>
      <c r="HK416" s="43"/>
      <c r="HL416" s="43"/>
      <c r="HM416" s="43"/>
      <c r="HN416" s="43"/>
      <c r="HO416" s="43"/>
      <c r="HP416" s="43"/>
      <c r="HQ416" s="43"/>
      <c r="HR416" s="43"/>
      <c r="HS416" s="43"/>
      <c r="HT416" s="43"/>
      <c r="HU416" s="43"/>
      <c r="HV416" s="43"/>
      <c r="HW416" s="43"/>
      <c r="HX416" s="43"/>
      <c r="HY416" s="43"/>
      <c r="HZ416" s="43"/>
      <c r="IA416" s="43"/>
      <c r="IB416" s="43"/>
      <c r="IC416" s="43"/>
      <c r="ID416" s="43"/>
      <c r="IE416" s="43"/>
      <c r="IF416" s="43"/>
      <c r="IG416" s="43"/>
      <c r="IH416" s="43"/>
      <c r="II416" s="43"/>
      <c r="IJ416" s="43"/>
      <c r="IK416" s="43"/>
      <c r="IL416" s="43"/>
      <c r="IM416" s="43"/>
      <c r="IN416" s="43"/>
      <c r="IO416" s="43"/>
      <c r="IP416" s="43"/>
      <c r="IQ416" s="43"/>
      <c r="IR416" s="43"/>
      <c r="IS416" s="43"/>
      <c r="IT416" s="43"/>
      <c r="IU416" s="43"/>
      <c r="IV416" s="43"/>
      <c r="IW416" s="43"/>
      <c r="IX416" s="43"/>
      <c r="IY416" s="43"/>
      <c r="IZ416" s="43"/>
      <c r="JA416" s="43"/>
      <c r="JB416" s="43"/>
      <c r="JC416" s="43"/>
      <c r="JD416" s="43"/>
      <c r="JE416" s="43"/>
      <c r="JF416" s="43"/>
      <c r="JG416" s="43"/>
      <c r="JH416" s="43"/>
      <c r="JI416" s="43"/>
      <c r="JJ416" s="43"/>
      <c r="JK416" s="43"/>
      <c r="JL416" s="43"/>
      <c r="JM416" s="43"/>
      <c r="JN416" s="43"/>
      <c r="JO416" s="43"/>
      <c r="JP416" s="43"/>
      <c r="JQ416" s="43"/>
      <c r="JR416" s="43"/>
      <c r="JS416" s="43"/>
      <c r="JT416" s="43"/>
      <c r="JU416" s="43"/>
      <c r="JV416" s="43"/>
      <c r="JW416" s="43"/>
      <c r="JX416" s="43"/>
      <c r="JY416" s="43"/>
      <c r="JZ416" s="43"/>
      <c r="KA416" s="43"/>
      <c r="KB416" s="43"/>
      <c r="KC416" s="43"/>
      <c r="KD416" s="43"/>
      <c r="KE416" s="43"/>
      <c r="KF416" s="43"/>
      <c r="KG416" s="43"/>
      <c r="KH416" s="43"/>
      <c r="KI416" s="43"/>
      <c r="KJ416" s="43"/>
      <c r="KK416" s="43"/>
      <c r="KL416" s="43"/>
      <c r="KM416" s="43"/>
      <c r="KN416" s="43"/>
      <c r="KO416" s="43"/>
      <c r="KP416" s="43"/>
      <c r="KQ416" s="43"/>
      <c r="KR416" s="43"/>
      <c r="KS416" s="43"/>
      <c r="KT416" s="43"/>
      <c r="KU416" s="43"/>
      <c r="KV416" s="43"/>
      <c r="KW416" s="43"/>
      <c r="KX416" s="43"/>
      <c r="KY416" s="43"/>
      <c r="KZ416" s="43"/>
      <c r="LA416" s="43"/>
      <c r="LB416" s="43"/>
      <c r="LC416" s="43"/>
      <c r="LD416" s="43"/>
      <c r="LE416" s="43"/>
      <c r="LF416" s="43"/>
      <c r="LG416" s="43"/>
      <c r="LH416" s="43"/>
      <c r="LI416" s="43"/>
      <c r="LJ416" s="43"/>
      <c r="LK416" s="43"/>
      <c r="LL416" s="43"/>
      <c r="LM416" s="43"/>
      <c r="LN416" s="43"/>
      <c r="LO416" s="43"/>
      <c r="LP416" s="43"/>
      <c r="LQ416" s="43"/>
      <c r="LR416" s="43"/>
      <c r="LS416" s="43"/>
      <c r="LT416" s="43"/>
      <c r="LU416" s="43"/>
      <c r="LV416" s="43"/>
      <c r="LW416" s="43"/>
      <c r="LX416" s="43"/>
      <c r="LY416" s="43"/>
      <c r="LZ416" s="43"/>
      <c r="MA416" s="43"/>
      <c r="MB416" s="43"/>
      <c r="MC416" s="43"/>
      <c r="MD416" s="43"/>
      <c r="ME416" s="43"/>
      <c r="MF416" s="43"/>
      <c r="MG416" s="43"/>
      <c r="MH416" s="43"/>
      <c r="MI416" s="43"/>
      <c r="MJ416" s="43"/>
      <c r="MK416" s="43"/>
      <c r="ML416" s="43"/>
      <c r="MM416" s="43"/>
      <c r="MN416" s="43"/>
      <c r="MO416" s="43"/>
      <c r="MP416" s="43"/>
      <c r="MQ416" s="43"/>
      <c r="MR416" s="43"/>
      <c r="MS416" s="43"/>
      <c r="MT416" s="43"/>
      <c r="MU416" s="43"/>
      <c r="MV416" s="43"/>
      <c r="MW416" s="43"/>
      <c r="MX416" s="43"/>
      <c r="MY416" s="43"/>
      <c r="MZ416" s="43"/>
      <c r="NA416" s="43"/>
      <c r="NB416" s="43"/>
      <c r="NC416" s="43"/>
      <c r="ND416" s="43"/>
      <c r="NE416" s="43"/>
      <c r="NF416" s="43"/>
      <c r="NG416" s="43"/>
      <c r="NH416" s="43"/>
      <c r="NI416" s="43"/>
      <c r="NJ416" s="43"/>
      <c r="NK416" s="43"/>
      <c r="NL416" s="43"/>
      <c r="NM416" s="43"/>
      <c r="NN416" s="43"/>
      <c r="NO416" s="43"/>
      <c r="NP416" s="43"/>
      <c r="NQ416" s="43"/>
      <c r="NR416" s="43"/>
      <c r="NS416" s="43"/>
      <c r="NT416" s="43"/>
      <c r="NU416" s="43"/>
      <c r="NV416" s="43"/>
      <c r="NW416" s="43"/>
      <c r="NX416" s="43"/>
      <c r="NY416" s="43"/>
      <c r="NZ416" s="43"/>
      <c r="OA416" s="43"/>
      <c r="OB416" s="43"/>
      <c r="OC416" s="43"/>
      <c r="OD416" s="43"/>
      <c r="OE416" s="43"/>
      <c r="OF416" s="43"/>
      <c r="OG416" s="43"/>
      <c r="OH416" s="43"/>
      <c r="OI416" s="43"/>
      <c r="OJ416" s="43"/>
      <c r="OK416" s="43"/>
      <c r="OL416" s="43"/>
      <c r="OM416" s="43"/>
      <c r="ON416" s="43"/>
      <c r="OO416" s="43"/>
      <c r="OP416" s="43"/>
      <c r="OQ416" s="43"/>
      <c r="OR416" s="43"/>
      <c r="OS416" s="43"/>
      <c r="OT416" s="43"/>
      <c r="OU416" s="43"/>
      <c r="OV416" s="43"/>
      <c r="OW416" s="43"/>
      <c r="OX416" s="43"/>
      <c r="OY416" s="43"/>
      <c r="OZ416" s="43"/>
      <c r="PA416" s="43"/>
      <c r="PB416" s="43"/>
      <c r="PC416" s="43"/>
      <c r="PD416" s="43"/>
      <c r="PE416" s="43"/>
      <c r="PF416" s="43"/>
      <c r="PG416" s="43"/>
      <c r="PH416" s="43"/>
      <c r="PI416" s="43"/>
      <c r="PJ416" s="43"/>
      <c r="PK416" s="43"/>
      <c r="PL416" s="43"/>
      <c r="PM416" s="43"/>
      <c r="PN416" s="43"/>
      <c r="PO416" s="43"/>
      <c r="PP416" s="43"/>
      <c r="PQ416" s="43"/>
      <c r="PR416" s="43"/>
      <c r="PS416" s="43"/>
      <c r="PT416" s="43"/>
    </row>
    <row r="417" spans="1:436" x14ac:dyDescent="0.2">
      <c r="A417" s="48" t="s">
        <v>10</v>
      </c>
      <c r="B417" s="49" t="s">
        <v>1</v>
      </c>
      <c r="C417" s="50">
        <v>89.1</v>
      </c>
      <c r="D417" s="50">
        <f>D416/C416*100</f>
        <v>84.87394957983193</v>
      </c>
      <c r="E417" s="50">
        <f t="shared" ref="E417" si="515">E416/D416*100</f>
        <v>93.564356435643575</v>
      </c>
      <c r="F417" s="50">
        <f>F416/E416*100</f>
        <v>98.941798941798936</v>
      </c>
      <c r="G417" s="50">
        <f>G416/F416*100</f>
        <v>100</v>
      </c>
      <c r="H417" s="50">
        <f>H416/G416*100</f>
        <v>100.1</v>
      </c>
      <c r="I417" s="50">
        <f>H416/G416*100</f>
        <v>100.1</v>
      </c>
      <c r="J417" s="50">
        <f>H416/G416*100</f>
        <v>100.1</v>
      </c>
      <c r="K417" s="50">
        <f>K416/H416*100</f>
        <v>100.29970029970031</v>
      </c>
      <c r="L417" s="50">
        <f>L416/H416*100</f>
        <v>100.69930069930071</v>
      </c>
      <c r="M417" s="50">
        <f>M416/K416*100</f>
        <v>100.49999999999999</v>
      </c>
      <c r="N417" s="50">
        <f>N416/L416*100</f>
        <v>100.70000000000002</v>
      </c>
      <c r="O417" s="50">
        <f t="shared" ref="O417:P417" si="516">O416/M416*100</f>
        <v>100.6</v>
      </c>
      <c r="P417" s="50">
        <f t="shared" si="516"/>
        <v>101</v>
      </c>
    </row>
    <row r="418" spans="1:436" s="52" customFormat="1" ht="25.5" x14ac:dyDescent="0.2">
      <c r="A418" s="70" t="s">
        <v>6</v>
      </c>
      <c r="B418" s="49" t="s">
        <v>51</v>
      </c>
      <c r="C418" s="88">
        <v>238</v>
      </c>
      <c r="D418" s="88">
        <v>202</v>
      </c>
      <c r="E418" s="88">
        <v>189</v>
      </c>
      <c r="F418" s="88">
        <v>187</v>
      </c>
      <c r="G418" s="88">
        <v>187</v>
      </c>
      <c r="H418" s="88">
        <v>187</v>
      </c>
      <c r="I418" s="88">
        <v>187</v>
      </c>
      <c r="J418" s="88">
        <v>187</v>
      </c>
      <c r="K418" s="88">
        <f>H418*100.4%</f>
        <v>187.74799999999999</v>
      </c>
      <c r="L418" s="88">
        <f>H418*100.8%</f>
        <v>188.49600000000001</v>
      </c>
      <c r="M418" s="88">
        <f>K418*100.5%</f>
        <v>188.68673999999996</v>
      </c>
      <c r="N418" s="88">
        <f>L418*100.7%</f>
        <v>189.81547200000003</v>
      </c>
      <c r="O418" s="88">
        <f>M418*100.6%</f>
        <v>189.81886043999995</v>
      </c>
      <c r="P418" s="88">
        <f>N418*101%</f>
        <v>191.71362672000004</v>
      </c>
    </row>
    <row r="419" spans="1:436" s="51" customFormat="1" x14ac:dyDescent="0.2">
      <c r="A419" s="48" t="s">
        <v>10</v>
      </c>
      <c r="B419" s="49" t="s">
        <v>1</v>
      </c>
      <c r="C419" s="50">
        <v>89.1</v>
      </c>
      <c r="D419" s="50">
        <f>D418/C418*100</f>
        <v>84.87394957983193</v>
      </c>
      <c r="E419" s="50">
        <f t="shared" ref="E419" si="517">E418/D418*100</f>
        <v>93.564356435643575</v>
      </c>
      <c r="F419" s="50">
        <f>F418/E418*100</f>
        <v>98.941798941798936</v>
      </c>
      <c r="G419" s="50">
        <f>G418/F418*100</f>
        <v>100</v>
      </c>
      <c r="H419" s="50">
        <f>H418/G418*100</f>
        <v>100</v>
      </c>
      <c r="I419" s="50">
        <f>H418/G418*100</f>
        <v>100</v>
      </c>
      <c r="J419" s="50">
        <f>H418/G418*100</f>
        <v>100</v>
      </c>
      <c r="K419" s="50">
        <f>K418/H418*100</f>
        <v>100.4</v>
      </c>
      <c r="L419" s="50">
        <f>L418/H418*100</f>
        <v>100.8</v>
      </c>
      <c r="M419" s="50">
        <f>M418/K418*100</f>
        <v>100.49999999999999</v>
      </c>
      <c r="N419" s="50">
        <f>N418/L418*100</f>
        <v>100.70000000000002</v>
      </c>
      <c r="O419" s="50">
        <f t="shared" ref="O419:P419" si="518">O418/M418*100</f>
        <v>100.6</v>
      </c>
      <c r="P419" s="50">
        <f t="shared" si="518"/>
        <v>101</v>
      </c>
    </row>
    <row r="420" spans="1:436" s="53" customFormat="1" x14ac:dyDescent="0.2">
      <c r="A420" s="74" t="s">
        <v>48</v>
      </c>
      <c r="B420" s="49" t="s">
        <v>51</v>
      </c>
      <c r="C420" s="49">
        <v>0</v>
      </c>
      <c r="D420" s="49">
        <v>0</v>
      </c>
      <c r="E420" s="49">
        <v>0</v>
      </c>
      <c r="F420" s="49">
        <v>0</v>
      </c>
      <c r="G420" s="49">
        <v>0</v>
      </c>
      <c r="H420" s="49">
        <v>0</v>
      </c>
      <c r="I420" s="49">
        <v>0</v>
      </c>
      <c r="J420" s="49">
        <v>0</v>
      </c>
      <c r="K420" s="49">
        <v>0</v>
      </c>
      <c r="L420" s="49">
        <v>0</v>
      </c>
      <c r="M420" s="49">
        <v>0</v>
      </c>
      <c r="N420" s="49">
        <v>0</v>
      </c>
      <c r="O420" s="49"/>
      <c r="P420" s="49"/>
    </row>
    <row r="421" spans="1:436" x14ac:dyDescent="0.2">
      <c r="A421" s="48" t="s">
        <v>10</v>
      </c>
      <c r="B421" s="49" t="s">
        <v>1</v>
      </c>
      <c r="C421" s="50">
        <v>0</v>
      </c>
      <c r="D421" s="50">
        <v>0</v>
      </c>
      <c r="E421" s="50">
        <v>0</v>
      </c>
      <c r="F421" s="50">
        <v>0</v>
      </c>
      <c r="G421" s="50">
        <v>0</v>
      </c>
      <c r="H421" s="50"/>
      <c r="I421" s="50">
        <v>0</v>
      </c>
      <c r="J421" s="50">
        <v>0</v>
      </c>
      <c r="K421" s="50">
        <v>0</v>
      </c>
      <c r="L421" s="50">
        <v>0</v>
      </c>
      <c r="M421" s="50">
        <v>0</v>
      </c>
      <c r="N421" s="50">
        <v>0</v>
      </c>
      <c r="O421" s="50"/>
      <c r="P421" s="50"/>
    </row>
    <row r="422" spans="1:436" s="41" customFormat="1" x14ac:dyDescent="0.2">
      <c r="A422" s="87" t="s">
        <v>4</v>
      </c>
      <c r="B422" s="49" t="s">
        <v>51</v>
      </c>
      <c r="C422" s="88">
        <f>C424+C426</f>
        <v>18224</v>
      </c>
      <c r="D422" s="88">
        <f>D424+D426</f>
        <v>18183</v>
      </c>
      <c r="E422" s="80">
        <f>E424+E426</f>
        <v>18275</v>
      </c>
      <c r="F422" s="80">
        <f>F424+F426</f>
        <v>18108</v>
      </c>
      <c r="G422" s="80">
        <f t="shared" ref="G422:P422" si="519">G424+G426</f>
        <v>13939.72</v>
      </c>
      <c r="H422" s="80">
        <f t="shared" si="519"/>
        <v>13665.70292</v>
      </c>
      <c r="I422" s="80">
        <f>H424+H426</f>
        <v>13665.70292</v>
      </c>
      <c r="J422" s="80">
        <f>H424+H426</f>
        <v>13665.70292</v>
      </c>
      <c r="K422" s="80">
        <f t="shared" si="519"/>
        <v>13720.365731680002</v>
      </c>
      <c r="L422" s="80">
        <f t="shared" si="519"/>
        <v>13766.356039519997</v>
      </c>
      <c r="M422" s="80">
        <f>M424+M426</f>
        <v>13784.613963410717</v>
      </c>
      <c r="N422" s="80">
        <f t="shared" si="519"/>
        <v>13853.9959929336</v>
      </c>
      <c r="O422" s="80">
        <f t="shared" si="519"/>
        <v>13862.95063587579</v>
      </c>
      <c r="P422" s="80">
        <f t="shared" si="519"/>
        <v>13974.999629748225</v>
      </c>
      <c r="Q422" s="43"/>
      <c r="R422" s="43"/>
      <c r="S422" s="43"/>
      <c r="T422" s="43"/>
      <c r="U422" s="43"/>
      <c r="V422" s="43"/>
      <c r="W422" s="43"/>
      <c r="X422" s="43"/>
      <c r="Y422" s="43"/>
      <c r="Z422" s="43"/>
      <c r="AA422" s="43"/>
      <c r="AB422" s="43"/>
      <c r="AC422" s="43"/>
      <c r="AD422" s="43"/>
      <c r="AE422" s="43"/>
      <c r="AF422" s="43"/>
      <c r="AG422" s="43"/>
      <c r="AH422" s="43"/>
      <c r="AI422" s="43"/>
      <c r="AJ422" s="43"/>
      <c r="AK422" s="43"/>
      <c r="AL422" s="43"/>
      <c r="AM422" s="43"/>
      <c r="AN422" s="43"/>
      <c r="AO422" s="43"/>
      <c r="AP422" s="43"/>
      <c r="AQ422" s="43"/>
      <c r="AR422" s="43"/>
      <c r="AS422" s="43"/>
      <c r="AT422" s="43"/>
      <c r="AU422" s="43"/>
      <c r="AV422" s="43"/>
      <c r="AW422" s="43"/>
      <c r="AX422" s="43"/>
      <c r="AY422" s="43"/>
      <c r="AZ422" s="43"/>
      <c r="BA422" s="43"/>
      <c r="BB422" s="43"/>
      <c r="BC422" s="43"/>
      <c r="BD422" s="43"/>
      <c r="BE422" s="43"/>
      <c r="BF422" s="43"/>
      <c r="BG422" s="43"/>
      <c r="BH422" s="43"/>
      <c r="BI422" s="43"/>
      <c r="BJ422" s="43"/>
      <c r="BK422" s="43"/>
      <c r="BL422" s="43"/>
      <c r="BM422" s="43"/>
      <c r="BN422" s="43"/>
      <c r="BO422" s="43"/>
      <c r="BP422" s="43"/>
      <c r="BQ422" s="43"/>
      <c r="BR422" s="43"/>
      <c r="BS422" s="43"/>
      <c r="BT422" s="43"/>
      <c r="BU422" s="43"/>
      <c r="BV422" s="43"/>
      <c r="BW422" s="43"/>
      <c r="BX422" s="43"/>
      <c r="BY422" s="43"/>
      <c r="BZ422" s="43"/>
      <c r="CA422" s="43"/>
      <c r="CB422" s="43"/>
      <c r="CC422" s="43"/>
      <c r="CD422" s="43"/>
      <c r="CE422" s="43"/>
      <c r="CF422" s="43"/>
      <c r="CG422" s="43"/>
      <c r="CH422" s="43"/>
      <c r="CI422" s="43"/>
      <c r="CJ422" s="43"/>
      <c r="CK422" s="43"/>
      <c r="CL422" s="43"/>
      <c r="CM422" s="43"/>
      <c r="CN422" s="43"/>
      <c r="CO422" s="43"/>
      <c r="CP422" s="43"/>
      <c r="CQ422" s="43"/>
      <c r="CR422" s="43"/>
      <c r="CS422" s="43"/>
      <c r="CT422" s="43"/>
      <c r="CU422" s="43"/>
      <c r="CV422" s="43"/>
      <c r="CW422" s="43"/>
      <c r="CX422" s="43"/>
      <c r="CY422" s="43"/>
      <c r="CZ422" s="43"/>
      <c r="DA422" s="43"/>
      <c r="DB422" s="43"/>
      <c r="DC422" s="43"/>
      <c r="DD422" s="43"/>
      <c r="DE422" s="43"/>
      <c r="DF422" s="43"/>
      <c r="DG422" s="43"/>
      <c r="DH422" s="43"/>
      <c r="DI422" s="43"/>
      <c r="DJ422" s="43"/>
      <c r="DK422" s="43"/>
      <c r="DL422" s="43"/>
      <c r="DM422" s="43"/>
      <c r="DN422" s="43"/>
      <c r="DO422" s="43"/>
      <c r="DP422" s="43"/>
      <c r="DQ422" s="43"/>
      <c r="DR422" s="43"/>
      <c r="DS422" s="43"/>
      <c r="DT422" s="43"/>
      <c r="DU422" s="43"/>
      <c r="DV422" s="43"/>
      <c r="DW422" s="43"/>
      <c r="DX422" s="43"/>
      <c r="DY422" s="43"/>
      <c r="DZ422" s="43"/>
      <c r="EA422" s="43"/>
      <c r="EB422" s="43"/>
      <c r="EC422" s="43"/>
      <c r="ED422" s="43"/>
      <c r="EE422" s="43"/>
      <c r="EF422" s="43"/>
      <c r="EG422" s="43"/>
      <c r="EH422" s="43"/>
      <c r="EI422" s="43"/>
      <c r="EJ422" s="43"/>
      <c r="EK422" s="43"/>
      <c r="EL422" s="43"/>
      <c r="EM422" s="43"/>
      <c r="EN422" s="43"/>
      <c r="EO422" s="43"/>
      <c r="EP422" s="43"/>
      <c r="EQ422" s="43"/>
      <c r="ER422" s="43"/>
      <c r="ES422" s="43"/>
      <c r="ET422" s="43"/>
      <c r="EU422" s="43"/>
      <c r="EV422" s="43"/>
      <c r="EW422" s="43"/>
      <c r="EX422" s="43"/>
      <c r="EY422" s="43"/>
      <c r="EZ422" s="43"/>
      <c r="FA422" s="43"/>
      <c r="FB422" s="43"/>
      <c r="FC422" s="43"/>
      <c r="FD422" s="43"/>
      <c r="FE422" s="43"/>
      <c r="FF422" s="43"/>
      <c r="FG422" s="43"/>
      <c r="FH422" s="43"/>
      <c r="FI422" s="43"/>
      <c r="FJ422" s="43"/>
      <c r="FK422" s="43"/>
      <c r="FL422" s="43"/>
      <c r="FM422" s="43"/>
      <c r="FN422" s="43"/>
      <c r="FO422" s="43"/>
      <c r="FP422" s="43"/>
      <c r="FQ422" s="43"/>
      <c r="FR422" s="43"/>
      <c r="FS422" s="43"/>
      <c r="FT422" s="43"/>
      <c r="FU422" s="43"/>
      <c r="FV422" s="43"/>
      <c r="FW422" s="43"/>
      <c r="FX422" s="43"/>
      <c r="FY422" s="43"/>
      <c r="FZ422" s="43"/>
      <c r="GA422" s="43"/>
      <c r="GB422" s="43"/>
      <c r="GC422" s="43"/>
      <c r="GD422" s="43"/>
      <c r="GE422" s="43"/>
      <c r="GF422" s="43"/>
      <c r="GG422" s="43"/>
      <c r="GH422" s="43"/>
      <c r="GI422" s="43"/>
      <c r="GJ422" s="43"/>
      <c r="GK422" s="43"/>
      <c r="GL422" s="43"/>
      <c r="GM422" s="43"/>
      <c r="GN422" s="43"/>
      <c r="GO422" s="43"/>
      <c r="GP422" s="43"/>
      <c r="GQ422" s="43"/>
      <c r="GR422" s="43"/>
      <c r="GS422" s="43"/>
      <c r="GT422" s="43"/>
      <c r="GU422" s="43"/>
      <c r="GV422" s="43"/>
      <c r="GW422" s="43"/>
      <c r="GX422" s="43"/>
      <c r="GY422" s="43"/>
      <c r="GZ422" s="43"/>
      <c r="HA422" s="43"/>
      <c r="HB422" s="43"/>
      <c r="HC422" s="43"/>
      <c r="HD422" s="43"/>
      <c r="HE422" s="43"/>
      <c r="HF422" s="43"/>
      <c r="HG422" s="43"/>
      <c r="HH422" s="43"/>
      <c r="HI422" s="43"/>
      <c r="HJ422" s="43"/>
      <c r="HK422" s="43"/>
      <c r="HL422" s="43"/>
      <c r="HM422" s="43"/>
      <c r="HN422" s="43"/>
      <c r="HO422" s="43"/>
      <c r="HP422" s="43"/>
      <c r="HQ422" s="43"/>
      <c r="HR422" s="43"/>
      <c r="HS422" s="43"/>
      <c r="HT422" s="43"/>
      <c r="HU422" s="43"/>
      <c r="HV422" s="43"/>
      <c r="HW422" s="43"/>
      <c r="HX422" s="43"/>
      <c r="HY422" s="43"/>
      <c r="HZ422" s="43"/>
      <c r="IA422" s="43"/>
      <c r="IB422" s="43"/>
      <c r="IC422" s="43"/>
      <c r="ID422" s="43"/>
      <c r="IE422" s="43"/>
      <c r="IF422" s="43"/>
      <c r="IG422" s="43"/>
      <c r="IH422" s="43"/>
      <c r="II422" s="43"/>
      <c r="IJ422" s="43"/>
      <c r="IK422" s="43"/>
      <c r="IL422" s="43"/>
      <c r="IM422" s="43"/>
      <c r="IN422" s="43"/>
      <c r="IO422" s="43"/>
      <c r="IP422" s="43"/>
      <c r="IQ422" s="43"/>
      <c r="IR422" s="43"/>
      <c r="IS422" s="43"/>
      <c r="IT422" s="43"/>
      <c r="IU422" s="43"/>
      <c r="IV422" s="43"/>
      <c r="IW422" s="43"/>
      <c r="IX422" s="43"/>
      <c r="IY422" s="43"/>
      <c r="IZ422" s="43"/>
      <c r="JA422" s="43"/>
      <c r="JB422" s="43"/>
      <c r="JC422" s="43"/>
      <c r="JD422" s="43"/>
      <c r="JE422" s="43"/>
      <c r="JF422" s="43"/>
      <c r="JG422" s="43"/>
      <c r="JH422" s="43"/>
      <c r="JI422" s="43"/>
      <c r="JJ422" s="43"/>
      <c r="JK422" s="43"/>
      <c r="JL422" s="43"/>
      <c r="JM422" s="43"/>
      <c r="JN422" s="43"/>
      <c r="JO422" s="43"/>
      <c r="JP422" s="43"/>
      <c r="JQ422" s="43"/>
      <c r="JR422" s="43"/>
      <c r="JS422" s="43"/>
      <c r="JT422" s="43"/>
      <c r="JU422" s="43"/>
      <c r="JV422" s="43"/>
      <c r="JW422" s="43"/>
      <c r="JX422" s="43"/>
      <c r="JY422" s="43"/>
      <c r="JZ422" s="43"/>
      <c r="KA422" s="43"/>
      <c r="KB422" s="43"/>
      <c r="KC422" s="43"/>
      <c r="KD422" s="43"/>
      <c r="KE422" s="43"/>
      <c r="KF422" s="43"/>
      <c r="KG422" s="43"/>
      <c r="KH422" s="43"/>
      <c r="KI422" s="43"/>
      <c r="KJ422" s="43"/>
      <c r="KK422" s="43"/>
      <c r="KL422" s="43"/>
      <c r="KM422" s="43"/>
      <c r="KN422" s="43"/>
      <c r="KO422" s="43"/>
      <c r="KP422" s="43"/>
      <c r="KQ422" s="43"/>
      <c r="KR422" s="43"/>
      <c r="KS422" s="43"/>
      <c r="KT422" s="43"/>
      <c r="KU422" s="43"/>
      <c r="KV422" s="43"/>
      <c r="KW422" s="43"/>
      <c r="KX422" s="43"/>
      <c r="KY422" s="43"/>
      <c r="KZ422" s="43"/>
      <c r="LA422" s="43"/>
      <c r="LB422" s="43"/>
      <c r="LC422" s="43"/>
      <c r="LD422" s="43"/>
      <c r="LE422" s="43"/>
      <c r="LF422" s="43"/>
      <c r="LG422" s="43"/>
      <c r="LH422" s="43"/>
      <c r="LI422" s="43"/>
      <c r="LJ422" s="43"/>
      <c r="LK422" s="43"/>
      <c r="LL422" s="43"/>
      <c r="LM422" s="43"/>
      <c r="LN422" s="43"/>
      <c r="LO422" s="43"/>
      <c r="LP422" s="43"/>
      <c r="LQ422" s="43"/>
      <c r="LR422" s="43"/>
      <c r="LS422" s="43"/>
      <c r="LT422" s="43"/>
      <c r="LU422" s="43"/>
      <c r="LV422" s="43"/>
      <c r="LW422" s="43"/>
      <c r="LX422" s="43"/>
      <c r="LY422" s="43"/>
      <c r="LZ422" s="43"/>
      <c r="MA422" s="43"/>
      <c r="MB422" s="43"/>
      <c r="MC422" s="43"/>
      <c r="MD422" s="43"/>
      <c r="ME422" s="43"/>
      <c r="MF422" s="43"/>
      <c r="MG422" s="43"/>
      <c r="MH422" s="43"/>
      <c r="MI422" s="43"/>
      <c r="MJ422" s="43"/>
      <c r="MK422" s="43"/>
      <c r="ML422" s="43"/>
      <c r="MM422" s="43"/>
      <c r="MN422" s="43"/>
      <c r="MO422" s="43"/>
      <c r="MP422" s="43"/>
      <c r="MQ422" s="43"/>
      <c r="MR422" s="43"/>
      <c r="MS422" s="43"/>
      <c r="MT422" s="43"/>
      <c r="MU422" s="43"/>
      <c r="MV422" s="43"/>
      <c r="MW422" s="43"/>
      <c r="MX422" s="43"/>
      <c r="MY422" s="43"/>
      <c r="MZ422" s="43"/>
      <c r="NA422" s="43"/>
      <c r="NB422" s="43"/>
      <c r="NC422" s="43"/>
      <c r="ND422" s="43"/>
      <c r="NE422" s="43"/>
      <c r="NF422" s="43"/>
      <c r="NG422" s="43"/>
      <c r="NH422" s="43"/>
      <c r="NI422" s="43"/>
      <c r="NJ422" s="43"/>
      <c r="NK422" s="43"/>
      <c r="NL422" s="43"/>
      <c r="NM422" s="43"/>
      <c r="NN422" s="43"/>
      <c r="NO422" s="43"/>
      <c r="NP422" s="43"/>
      <c r="NQ422" s="43"/>
      <c r="NR422" s="43"/>
      <c r="NS422" s="43"/>
      <c r="NT422" s="43"/>
      <c r="NU422" s="43"/>
      <c r="NV422" s="43"/>
      <c r="NW422" s="43"/>
      <c r="NX422" s="43"/>
      <c r="NY422" s="43"/>
      <c r="NZ422" s="43"/>
      <c r="OA422" s="43"/>
      <c r="OB422" s="43"/>
      <c r="OC422" s="43"/>
      <c r="OD422" s="43"/>
      <c r="OE422" s="43"/>
      <c r="OF422" s="43"/>
      <c r="OG422" s="43"/>
      <c r="OH422" s="43"/>
      <c r="OI422" s="43"/>
      <c r="OJ422" s="43"/>
      <c r="OK422" s="43"/>
      <c r="OL422" s="43"/>
      <c r="OM422" s="43"/>
      <c r="ON422" s="43"/>
      <c r="OO422" s="43"/>
      <c r="OP422" s="43"/>
      <c r="OQ422" s="43"/>
      <c r="OR422" s="43"/>
      <c r="OS422" s="43"/>
      <c r="OT422" s="43"/>
      <c r="OU422" s="43"/>
      <c r="OV422" s="43"/>
      <c r="OW422" s="43"/>
      <c r="OX422" s="43"/>
      <c r="OY422" s="43"/>
      <c r="OZ422" s="43"/>
      <c r="PA422" s="43"/>
      <c r="PB422" s="43"/>
      <c r="PC422" s="43"/>
      <c r="PD422" s="43"/>
      <c r="PE422" s="43"/>
      <c r="PF422" s="43"/>
      <c r="PG422" s="43"/>
      <c r="PH422" s="43"/>
      <c r="PI422" s="43"/>
      <c r="PJ422" s="43"/>
      <c r="PK422" s="43"/>
      <c r="PL422" s="43"/>
      <c r="PM422" s="43"/>
      <c r="PN422" s="43"/>
      <c r="PO422" s="43"/>
      <c r="PP422" s="43"/>
      <c r="PQ422" s="43"/>
      <c r="PR422" s="43"/>
      <c r="PS422" s="43"/>
      <c r="PT422" s="43"/>
    </row>
    <row r="423" spans="1:436" x14ac:dyDescent="0.2">
      <c r="A423" s="48" t="s">
        <v>10</v>
      </c>
      <c r="B423" s="49" t="s">
        <v>1</v>
      </c>
      <c r="C423" s="50">
        <v>99.8</v>
      </c>
      <c r="D423" s="50">
        <f>D422/C422*100</f>
        <v>99.775021949078138</v>
      </c>
      <c r="E423" s="50">
        <f t="shared" ref="E423" si="520">E422/D422*100</f>
        <v>100.50596711213771</v>
      </c>
      <c r="F423" s="50">
        <f>F422/E422*100</f>
        <v>99.086183310533514</v>
      </c>
      <c r="G423" s="50">
        <f>G422/F422*100</f>
        <v>76.98100287165893</v>
      </c>
      <c r="H423" s="50">
        <f>H422/G422*100</f>
        <v>98.034271276611008</v>
      </c>
      <c r="I423" s="50">
        <f>H422/G422*100</f>
        <v>98.034271276611008</v>
      </c>
      <c r="J423" s="50">
        <f>H422/G422*100</f>
        <v>98.034271276611008</v>
      </c>
      <c r="K423" s="50">
        <f>K422/H422*100</f>
        <v>100.40000000000002</v>
      </c>
      <c r="L423" s="50">
        <f>L422/H422*100</f>
        <v>100.73653817962548</v>
      </c>
      <c r="M423" s="50">
        <f>M422/K422*100</f>
        <v>100.46826908981272</v>
      </c>
      <c r="N423" s="50">
        <f>N422/L422*100</f>
        <v>100.63662419569863</v>
      </c>
      <c r="O423" s="50">
        <f t="shared" ref="O423:P423" si="521">O422/M422*100</f>
        <v>100.56829065125079</v>
      </c>
      <c r="P423" s="50">
        <f t="shared" si="521"/>
        <v>100.87342046927358</v>
      </c>
    </row>
    <row r="424" spans="1:436" s="52" customFormat="1" ht="25.5" x14ac:dyDescent="0.2">
      <c r="A424" s="70" t="s">
        <v>6</v>
      </c>
      <c r="B424" s="49" t="s">
        <v>51</v>
      </c>
      <c r="C424" s="88">
        <v>8269</v>
      </c>
      <c r="D424" s="88">
        <v>8166</v>
      </c>
      <c r="E424" s="88">
        <v>8225</v>
      </c>
      <c r="F424" s="88">
        <v>8212</v>
      </c>
      <c r="G424" s="88">
        <v>4331.92</v>
      </c>
      <c r="H424" s="88">
        <f>G424*100.1%</f>
        <v>4336.2519199999997</v>
      </c>
      <c r="I424" s="88">
        <v>8211</v>
      </c>
      <c r="J424" s="88">
        <v>8215</v>
      </c>
      <c r="K424" s="88">
        <f>H424*100.4%</f>
        <v>4353.5969276799997</v>
      </c>
      <c r="L424" s="88">
        <f>H424*100.6%</f>
        <v>4362.2694315199997</v>
      </c>
      <c r="M424" s="88">
        <f>K424*100.4%</f>
        <v>4371.0113153907196</v>
      </c>
      <c r="N424" s="88">
        <f>L424*100.5%</f>
        <v>4384.0807786775995</v>
      </c>
      <c r="O424" s="88">
        <f>M424*100.5%</f>
        <v>4392.8663719676724</v>
      </c>
      <c r="P424" s="88">
        <f>N424*100.6%</f>
        <v>4410.3852633496654</v>
      </c>
    </row>
    <row r="425" spans="1:436" x14ac:dyDescent="0.2">
      <c r="A425" s="48" t="s">
        <v>10</v>
      </c>
      <c r="B425" s="49" t="s">
        <v>1</v>
      </c>
      <c r="C425" s="50">
        <v>100.4</v>
      </c>
      <c r="D425" s="50">
        <f>D424/C424*100</f>
        <v>98.754383843270048</v>
      </c>
      <c r="E425" s="50">
        <f t="shared" ref="E425" si="522">E424/D424*100</f>
        <v>100.72250795983346</v>
      </c>
      <c r="F425" s="50">
        <f>F424/E424*100</f>
        <v>99.841945288753791</v>
      </c>
      <c r="G425" s="50">
        <f>G424/F424*100</f>
        <v>52.751095957135895</v>
      </c>
      <c r="H425" s="50">
        <f>H424/G424*100</f>
        <v>100.1</v>
      </c>
      <c r="I425" s="50">
        <f>H424/G424*100</f>
        <v>100.1</v>
      </c>
      <c r="J425" s="50">
        <f>H424/G424*100</f>
        <v>100.1</v>
      </c>
      <c r="K425" s="50">
        <f>K424/H424*100</f>
        <v>100.4</v>
      </c>
      <c r="L425" s="50">
        <f>L424/H424*100</f>
        <v>100.6</v>
      </c>
      <c r="M425" s="50">
        <f>M424/K424*100</f>
        <v>100.4</v>
      </c>
      <c r="N425" s="50">
        <f>N424/L424*100</f>
        <v>100.49999999999999</v>
      </c>
      <c r="O425" s="50">
        <f t="shared" ref="O425:P425" si="523">O424/M424*100</f>
        <v>100.49999999999999</v>
      </c>
      <c r="P425" s="50">
        <f t="shared" si="523"/>
        <v>100.6</v>
      </c>
    </row>
    <row r="426" spans="1:436" s="53" customFormat="1" x14ac:dyDescent="0.2">
      <c r="A426" s="74" t="s">
        <v>48</v>
      </c>
      <c r="B426" s="49" t="s">
        <v>51</v>
      </c>
      <c r="C426" s="83">
        <v>9955</v>
      </c>
      <c r="D426" s="83">
        <v>10017</v>
      </c>
      <c r="E426" s="83">
        <f>E19</f>
        <v>10050</v>
      </c>
      <c r="F426" s="83">
        <v>9896</v>
      </c>
      <c r="G426" s="83">
        <f t="shared" ref="G426:P426" si="524">G19</f>
        <v>9607.7999999999993</v>
      </c>
      <c r="H426" s="83">
        <f t="shared" si="524"/>
        <v>9329.4510000000009</v>
      </c>
      <c r="I426" s="83">
        <f>H19</f>
        <v>9329.4510000000009</v>
      </c>
      <c r="J426" s="83">
        <f>H19</f>
        <v>9329.4510000000009</v>
      </c>
      <c r="K426" s="83">
        <f t="shared" si="524"/>
        <v>9366.7688040000012</v>
      </c>
      <c r="L426" s="83">
        <f t="shared" si="524"/>
        <v>9404.0866079999978</v>
      </c>
      <c r="M426" s="83">
        <f t="shared" si="524"/>
        <v>9413.6026480199962</v>
      </c>
      <c r="N426" s="83">
        <f t="shared" si="524"/>
        <v>9469.9152142560015</v>
      </c>
      <c r="O426" s="83">
        <f t="shared" si="524"/>
        <v>9470.0842639081166</v>
      </c>
      <c r="P426" s="83">
        <f t="shared" si="524"/>
        <v>9564.6143663985604</v>
      </c>
    </row>
    <row r="427" spans="1:436" x14ac:dyDescent="0.2">
      <c r="A427" s="48" t="s">
        <v>10</v>
      </c>
      <c r="B427" s="49" t="s">
        <v>1</v>
      </c>
      <c r="C427" s="50">
        <v>99.2</v>
      </c>
      <c r="D427" s="50">
        <f>D426/C426*100</f>
        <v>100.62280261175289</v>
      </c>
      <c r="E427" s="50">
        <f t="shared" ref="E427" si="525">E426/D426*100</f>
        <v>100.32943995208146</v>
      </c>
      <c r="F427" s="50">
        <f>F426/E426*100</f>
        <v>98.46766169154229</v>
      </c>
      <c r="G427" s="50">
        <f>G426/F426*100</f>
        <v>97.08771220695229</v>
      </c>
      <c r="H427" s="50">
        <f>H426/G426*100</f>
        <v>97.102885155810924</v>
      </c>
      <c r="I427" s="50">
        <f>H426/G426*100</f>
        <v>97.102885155810924</v>
      </c>
      <c r="J427" s="50">
        <f>H426/G426*100</f>
        <v>97.102885155810924</v>
      </c>
      <c r="K427" s="50">
        <f>K426/H426*100</f>
        <v>100.4</v>
      </c>
      <c r="L427" s="50">
        <f>L426/H426*100</f>
        <v>100.79999999999995</v>
      </c>
      <c r="M427" s="50">
        <f>M426/K426*100</f>
        <v>100.49999999999994</v>
      </c>
      <c r="N427" s="50">
        <f>N426/L426*100</f>
        <v>100.70000000000003</v>
      </c>
      <c r="O427" s="50">
        <f t="shared" ref="O427:P427" si="526">O426/M426*100</f>
        <v>100.6</v>
      </c>
      <c r="P427" s="50">
        <f t="shared" si="526"/>
        <v>100.99999999999997</v>
      </c>
    </row>
    <row r="428" spans="1:436" ht="27" x14ac:dyDescent="0.2">
      <c r="A428" s="75" t="s">
        <v>140</v>
      </c>
      <c r="B428" s="49" t="s">
        <v>51</v>
      </c>
      <c r="C428" s="80">
        <f>C430+C432</f>
        <v>1229</v>
      </c>
      <c r="D428" s="80">
        <f t="shared" ref="D428" si="527">D430+D432</f>
        <v>1084</v>
      </c>
      <c r="E428" s="80">
        <f>E430+E432</f>
        <v>1017</v>
      </c>
      <c r="F428" s="80">
        <f t="shared" ref="F428:P428" si="528">F430+F432</f>
        <v>1014</v>
      </c>
      <c r="G428" s="80">
        <f t="shared" si="528"/>
        <v>1012</v>
      </c>
      <c r="H428" s="80">
        <f t="shared" si="528"/>
        <v>1013.0119999999999</v>
      </c>
      <c r="I428" s="80">
        <f>H430+H432</f>
        <v>1013.0119999999999</v>
      </c>
      <c r="J428" s="80">
        <f>H430+H432</f>
        <v>1013.0119999999999</v>
      </c>
      <c r="K428" s="80">
        <f t="shared" si="528"/>
        <v>1017.064048</v>
      </c>
      <c r="L428" s="80">
        <f t="shared" si="528"/>
        <v>1019.090072</v>
      </c>
      <c r="M428" s="80">
        <f t="shared" si="528"/>
        <v>1021.132304192</v>
      </c>
      <c r="N428" s="80">
        <f t="shared" si="528"/>
        <v>1024.1855223599998</v>
      </c>
      <c r="O428" s="80">
        <f t="shared" si="528"/>
        <v>1026.23796571296</v>
      </c>
      <c r="P428" s="80">
        <f t="shared" si="528"/>
        <v>1030.3306354941599</v>
      </c>
    </row>
    <row r="429" spans="1:436" x14ac:dyDescent="0.2">
      <c r="A429" s="48" t="s">
        <v>10</v>
      </c>
      <c r="B429" s="49" t="s">
        <v>1</v>
      </c>
      <c r="C429" s="50">
        <v>97.2</v>
      </c>
      <c r="D429" s="50">
        <f>D428/C428*100</f>
        <v>88.201790073230271</v>
      </c>
      <c r="E429" s="50">
        <f t="shared" ref="E429" si="529">E428/D428*100</f>
        <v>93.819188191881921</v>
      </c>
      <c r="F429" s="50">
        <f>F428/E428*100</f>
        <v>99.705014749262531</v>
      </c>
      <c r="G429" s="50">
        <f>G428/F428*100</f>
        <v>99.802761341222876</v>
      </c>
      <c r="H429" s="50">
        <f>H428/G428*100</f>
        <v>100.1</v>
      </c>
      <c r="I429" s="50">
        <f>H428/G428*100</f>
        <v>100.1</v>
      </c>
      <c r="J429" s="50">
        <f>H428/G428*100</f>
        <v>100.1</v>
      </c>
      <c r="K429" s="50">
        <f>K428/H428*100</f>
        <v>100.4</v>
      </c>
      <c r="L429" s="50">
        <f>L428/H428*100</f>
        <v>100.6</v>
      </c>
      <c r="M429" s="50">
        <f>M428/K428*100</f>
        <v>100.4</v>
      </c>
      <c r="N429" s="50">
        <f>N428/L428*100</f>
        <v>100.49999999999999</v>
      </c>
      <c r="O429" s="50">
        <f t="shared" ref="O429:P429" si="530">O428/M428*100</f>
        <v>100.49999999999999</v>
      </c>
      <c r="P429" s="50">
        <f t="shared" si="530"/>
        <v>100.6</v>
      </c>
    </row>
    <row r="430" spans="1:436" s="52" customFormat="1" ht="25.5" x14ac:dyDescent="0.2">
      <c r="A430" s="70" t="s">
        <v>6</v>
      </c>
      <c r="B430" s="49" t="s">
        <v>51</v>
      </c>
      <c r="C430" s="83">
        <v>1229</v>
      </c>
      <c r="D430" s="83">
        <v>1084</v>
      </c>
      <c r="E430" s="83">
        <v>1017</v>
      </c>
      <c r="F430" s="83">
        <v>1014</v>
      </c>
      <c r="G430" s="83">
        <v>1012</v>
      </c>
      <c r="H430" s="83">
        <f>G430*100.1%</f>
        <v>1013.0119999999999</v>
      </c>
      <c r="I430" s="83">
        <v>1014</v>
      </c>
      <c r="J430" s="83">
        <v>1015</v>
      </c>
      <c r="K430" s="83">
        <f>H430*100.4%</f>
        <v>1017.064048</v>
      </c>
      <c r="L430" s="83">
        <f>H430*100.6%</f>
        <v>1019.090072</v>
      </c>
      <c r="M430" s="83">
        <f>K430*100.4%</f>
        <v>1021.132304192</v>
      </c>
      <c r="N430" s="83">
        <f>L430*100.5%</f>
        <v>1024.1855223599998</v>
      </c>
      <c r="O430" s="83">
        <f>M430*100.5%</f>
        <v>1026.23796571296</v>
      </c>
      <c r="P430" s="83">
        <f>N430*100.6%</f>
        <v>1030.3306354941599</v>
      </c>
    </row>
    <row r="431" spans="1:436" x14ac:dyDescent="0.2">
      <c r="A431" s="48" t="s">
        <v>10</v>
      </c>
      <c r="B431" s="49" t="s">
        <v>1</v>
      </c>
      <c r="C431" s="50">
        <v>97.2</v>
      </c>
      <c r="D431" s="50">
        <f>D430/C430*100</f>
        <v>88.201790073230271</v>
      </c>
      <c r="E431" s="50">
        <f t="shared" ref="E431" si="531">E430/D430*100</f>
        <v>93.819188191881921</v>
      </c>
      <c r="F431" s="50">
        <f>F430/E430*100</f>
        <v>99.705014749262531</v>
      </c>
      <c r="G431" s="50">
        <f>G430/F430*100</f>
        <v>99.802761341222876</v>
      </c>
      <c r="H431" s="50">
        <f>H430/G430*100</f>
        <v>100.1</v>
      </c>
      <c r="I431" s="50">
        <f>H430/G430*100</f>
        <v>100.1</v>
      </c>
      <c r="J431" s="50">
        <f>H430/G430*100</f>
        <v>100.1</v>
      </c>
      <c r="K431" s="50">
        <f>K430/H430*100</f>
        <v>100.4</v>
      </c>
      <c r="L431" s="50">
        <f>L430/H430*100</f>
        <v>100.6</v>
      </c>
      <c r="M431" s="50">
        <f>M430/K430*100</f>
        <v>100.4</v>
      </c>
      <c r="N431" s="50">
        <f>N430/L430*100</f>
        <v>100.49999999999999</v>
      </c>
      <c r="O431" s="50">
        <f t="shared" ref="O431:P431" si="532">O430/M430*100</f>
        <v>100.49999999999999</v>
      </c>
      <c r="P431" s="50">
        <f t="shared" si="532"/>
        <v>100.6</v>
      </c>
    </row>
    <row r="432" spans="1:436" s="53" customFormat="1" x14ac:dyDescent="0.2">
      <c r="A432" s="74" t="s">
        <v>48</v>
      </c>
      <c r="B432" s="49" t="s">
        <v>51</v>
      </c>
      <c r="C432" s="49">
        <v>0</v>
      </c>
      <c r="D432" s="49">
        <v>0</v>
      </c>
      <c r="E432" s="49">
        <v>0</v>
      </c>
      <c r="F432" s="49">
        <v>0</v>
      </c>
      <c r="G432" s="49">
        <v>0</v>
      </c>
      <c r="H432" s="49">
        <v>0</v>
      </c>
      <c r="I432" s="49">
        <v>0</v>
      </c>
      <c r="J432" s="49">
        <v>0</v>
      </c>
      <c r="K432" s="49">
        <v>0</v>
      </c>
      <c r="L432" s="49">
        <v>0</v>
      </c>
      <c r="M432" s="49">
        <v>0</v>
      </c>
      <c r="N432" s="49">
        <v>0</v>
      </c>
      <c r="O432" s="49"/>
      <c r="P432" s="49"/>
    </row>
    <row r="433" spans="1:436" x14ac:dyDescent="0.2">
      <c r="A433" s="48" t="s">
        <v>10</v>
      </c>
      <c r="B433" s="49" t="s">
        <v>1</v>
      </c>
      <c r="C433" s="50">
        <v>0</v>
      </c>
      <c r="D433" s="50">
        <v>0</v>
      </c>
      <c r="E433" s="50">
        <v>0</v>
      </c>
      <c r="F433" s="50">
        <v>0</v>
      </c>
      <c r="G433" s="50">
        <v>0</v>
      </c>
      <c r="H433" s="50">
        <v>0</v>
      </c>
      <c r="I433" s="50">
        <v>0</v>
      </c>
      <c r="J433" s="50">
        <v>0</v>
      </c>
      <c r="K433" s="50">
        <v>0</v>
      </c>
      <c r="L433" s="50">
        <v>0</v>
      </c>
      <c r="M433" s="50">
        <v>0</v>
      </c>
      <c r="N433" s="50">
        <v>0</v>
      </c>
      <c r="O433" s="50">
        <v>0</v>
      </c>
      <c r="P433" s="50">
        <v>0</v>
      </c>
    </row>
    <row r="434" spans="1:436" ht="27" x14ac:dyDescent="0.2">
      <c r="A434" s="75" t="s">
        <v>5</v>
      </c>
      <c r="B434" s="49" t="s">
        <v>51</v>
      </c>
      <c r="C434" s="88">
        <f>C436+C438</f>
        <v>1013</v>
      </c>
      <c r="D434" s="88">
        <f t="shared" ref="D434:P434" si="533">D436+D438</f>
        <v>926</v>
      </c>
      <c r="E434" s="80">
        <f>E436+E438</f>
        <v>485.69999999999709</v>
      </c>
      <c r="F434" s="80">
        <f>F436+F438</f>
        <v>609.80000000000291</v>
      </c>
      <c r="G434" s="80">
        <f t="shared" si="533"/>
        <v>142</v>
      </c>
      <c r="H434" s="80">
        <f t="shared" si="533"/>
        <v>142.142</v>
      </c>
      <c r="I434" s="80">
        <f>H436+H438</f>
        <v>142.142</v>
      </c>
      <c r="J434" s="80">
        <f>H436+H438</f>
        <v>142.142</v>
      </c>
      <c r="K434" s="80">
        <f t="shared" si="533"/>
        <v>142.71056799999999</v>
      </c>
      <c r="L434" s="80">
        <f t="shared" si="533"/>
        <v>142.99485200000001</v>
      </c>
      <c r="M434" s="80">
        <f t="shared" si="533"/>
        <v>143.28141027199999</v>
      </c>
      <c r="N434" s="80">
        <f t="shared" si="533"/>
        <v>143.70982626</v>
      </c>
      <c r="O434" s="80">
        <f t="shared" si="533"/>
        <v>143.99781732335998</v>
      </c>
      <c r="P434" s="80">
        <f t="shared" si="533"/>
        <v>144.57208521755999</v>
      </c>
    </row>
    <row r="435" spans="1:436" x14ac:dyDescent="0.2">
      <c r="A435" s="48" t="s">
        <v>10</v>
      </c>
      <c r="B435" s="49" t="s">
        <v>1</v>
      </c>
      <c r="C435" s="50">
        <v>117.7</v>
      </c>
      <c r="D435" s="50">
        <f>D434/C434*100</f>
        <v>91.411648568608101</v>
      </c>
      <c r="E435" s="50">
        <f t="shared" ref="E435" si="534">E434/D434*100</f>
        <v>52.451403887688677</v>
      </c>
      <c r="F435" s="50">
        <f>F434/E434*100</f>
        <v>125.5507514926923</v>
      </c>
      <c r="G435" s="50">
        <f>G434/F434*100</f>
        <v>23.286323384716191</v>
      </c>
      <c r="H435" s="50">
        <f>H434/G434*100</f>
        <v>100.1</v>
      </c>
      <c r="I435" s="50">
        <f>H434/G434*100</f>
        <v>100.1</v>
      </c>
      <c r="J435" s="50">
        <f>H434/G434*100</f>
        <v>100.1</v>
      </c>
      <c r="K435" s="50">
        <f>K434/H434*100</f>
        <v>100.4</v>
      </c>
      <c r="L435" s="50">
        <f>L434/H434*100</f>
        <v>100.6</v>
      </c>
      <c r="M435" s="50">
        <f t="shared" ref="M435:P435" si="535">M434/K434*100</f>
        <v>100.4</v>
      </c>
      <c r="N435" s="50">
        <f t="shared" si="535"/>
        <v>100.49999999999999</v>
      </c>
      <c r="O435" s="50">
        <f t="shared" si="535"/>
        <v>100.49999999999999</v>
      </c>
      <c r="P435" s="50">
        <f t="shared" si="535"/>
        <v>100.6</v>
      </c>
    </row>
    <row r="436" spans="1:436" s="54" customFormat="1" ht="25.5" x14ac:dyDescent="0.2">
      <c r="A436" s="95" t="s">
        <v>6</v>
      </c>
      <c r="B436" s="49" t="s">
        <v>51</v>
      </c>
      <c r="C436" s="83">
        <v>1013</v>
      </c>
      <c r="D436" s="83">
        <v>926</v>
      </c>
      <c r="E436" s="83">
        <f>E17-E406-E412-E418-E424-E430</f>
        <v>485.69999999999709</v>
      </c>
      <c r="F436" s="83">
        <f>F17-F406-F412-F418-F424-F430</f>
        <v>609.80000000000291</v>
      </c>
      <c r="G436" s="83">
        <v>142</v>
      </c>
      <c r="H436" s="83">
        <f>G436*100.1%</f>
        <v>142.142</v>
      </c>
      <c r="I436" s="83">
        <f>H17-H406-H412-H418-H424-H430</f>
        <v>4645.2738299999965</v>
      </c>
      <c r="J436" s="83">
        <f>H17-H406-H412-H418-H424-H430</f>
        <v>4645.2738299999965</v>
      </c>
      <c r="K436" s="83">
        <f>H436*100.4%</f>
        <v>142.71056799999999</v>
      </c>
      <c r="L436" s="83">
        <f>H436*100.6%</f>
        <v>142.99485200000001</v>
      </c>
      <c r="M436" s="83">
        <f>K436*100.4%</f>
        <v>143.28141027199999</v>
      </c>
      <c r="N436" s="83">
        <f>L436*100.5%</f>
        <v>143.70982626</v>
      </c>
      <c r="O436" s="83">
        <f>M436*100.5%</f>
        <v>143.99781732335998</v>
      </c>
      <c r="P436" s="83">
        <f>N436*100.6%</f>
        <v>144.57208521755999</v>
      </c>
    </row>
    <row r="437" spans="1:436" x14ac:dyDescent="0.2">
      <c r="A437" s="48" t="s">
        <v>10</v>
      </c>
      <c r="B437" s="49" t="s">
        <v>1</v>
      </c>
      <c r="C437" s="50">
        <v>117.7</v>
      </c>
      <c r="D437" s="50">
        <f>D436/C436*100</f>
        <v>91.411648568608101</v>
      </c>
      <c r="E437" s="50">
        <f t="shared" ref="E437" si="536">E436/D436*100</f>
        <v>52.451403887688677</v>
      </c>
      <c r="F437" s="50">
        <f>F436/E436*100</f>
        <v>125.5507514926923</v>
      </c>
      <c r="G437" s="50">
        <f>G436/F436*100</f>
        <v>23.286323384716191</v>
      </c>
      <c r="H437" s="50">
        <f>H436/G436*100</f>
        <v>100.1</v>
      </c>
      <c r="I437" s="50">
        <f>H436/G436*100</f>
        <v>100.1</v>
      </c>
      <c r="J437" s="50">
        <f>H436/G436*100</f>
        <v>100.1</v>
      </c>
      <c r="K437" s="50">
        <f>K436/H436*100</f>
        <v>100.4</v>
      </c>
      <c r="L437" s="50">
        <f>L436/H436*100</f>
        <v>100.6</v>
      </c>
      <c r="M437" s="50">
        <f>M436/K436*100</f>
        <v>100.4</v>
      </c>
      <c r="N437" s="50">
        <f>N436/L436*100</f>
        <v>100.49999999999999</v>
      </c>
      <c r="O437" s="50">
        <f t="shared" ref="O437:P437" si="537">O436/M436*100</f>
        <v>100.49999999999999</v>
      </c>
      <c r="P437" s="50">
        <f t="shared" si="537"/>
        <v>100.6</v>
      </c>
    </row>
    <row r="438" spans="1:436" s="53" customFormat="1" x14ac:dyDescent="0.2">
      <c r="A438" s="74" t="s">
        <v>48</v>
      </c>
      <c r="B438" s="49" t="s">
        <v>51</v>
      </c>
      <c r="C438" s="49">
        <v>0</v>
      </c>
      <c r="D438" s="49">
        <v>0</v>
      </c>
      <c r="E438" s="49">
        <v>0</v>
      </c>
      <c r="F438" s="49">
        <v>0</v>
      </c>
      <c r="G438" s="49">
        <v>0</v>
      </c>
      <c r="H438" s="49">
        <v>0</v>
      </c>
      <c r="I438" s="49">
        <v>0</v>
      </c>
      <c r="J438" s="49">
        <v>0</v>
      </c>
      <c r="K438" s="49">
        <v>0</v>
      </c>
      <c r="L438" s="49">
        <v>0</v>
      </c>
      <c r="M438" s="49">
        <v>0</v>
      </c>
      <c r="N438" s="49">
        <v>0</v>
      </c>
      <c r="O438" s="49"/>
      <c r="P438" s="49"/>
    </row>
    <row r="439" spans="1:436" x14ac:dyDescent="0.2">
      <c r="A439" s="48" t="s">
        <v>10</v>
      </c>
      <c r="B439" s="49" t="s">
        <v>1</v>
      </c>
      <c r="C439" s="50">
        <v>0</v>
      </c>
      <c r="D439" s="50">
        <v>0</v>
      </c>
      <c r="E439" s="50">
        <v>0</v>
      </c>
      <c r="F439" s="50">
        <v>0</v>
      </c>
      <c r="G439" s="50">
        <v>0</v>
      </c>
      <c r="H439" s="50">
        <v>0</v>
      </c>
      <c r="I439" s="50">
        <v>0</v>
      </c>
      <c r="J439" s="50">
        <v>0</v>
      </c>
      <c r="K439" s="50">
        <v>0</v>
      </c>
      <c r="L439" s="50">
        <v>0</v>
      </c>
      <c r="M439" s="50">
        <v>0</v>
      </c>
      <c r="N439" s="50">
        <v>0</v>
      </c>
      <c r="O439" s="50">
        <v>0</v>
      </c>
      <c r="P439" s="50">
        <v>0</v>
      </c>
    </row>
    <row r="440" spans="1:436" ht="25.5" x14ac:dyDescent="0.2">
      <c r="A440" s="87" t="s">
        <v>173</v>
      </c>
      <c r="B440" s="49" t="s">
        <v>51</v>
      </c>
      <c r="C440" s="83">
        <v>23939</v>
      </c>
      <c r="D440" s="83">
        <v>24042</v>
      </c>
      <c r="E440" s="83">
        <v>23538</v>
      </c>
      <c r="F440" s="83">
        <v>23079</v>
      </c>
      <c r="G440" s="83">
        <v>22572</v>
      </c>
      <c r="H440" s="83">
        <f>G440*100.1%</f>
        <v>22594.571999999996</v>
      </c>
      <c r="I440" s="83">
        <v>22971</v>
      </c>
      <c r="J440" s="83">
        <v>22981</v>
      </c>
      <c r="K440" s="83">
        <f>H440*100.4%</f>
        <v>22684.950287999996</v>
      </c>
      <c r="L440" s="83">
        <f>H440*100.8%</f>
        <v>22775.328575999996</v>
      </c>
      <c r="M440" s="83">
        <f>K440*100.5%</f>
        <v>22798.375039439994</v>
      </c>
      <c r="N440" s="83">
        <f>L440*100.7%</f>
        <v>22934.755876031999</v>
      </c>
      <c r="O440" s="83">
        <f>M440*100.6%</f>
        <v>22935.165289676635</v>
      </c>
      <c r="P440" s="83">
        <f>N440*101%</f>
        <v>23164.10343479232</v>
      </c>
    </row>
    <row r="441" spans="1:436" x14ac:dyDescent="0.2">
      <c r="A441" s="48" t="s">
        <v>10</v>
      </c>
      <c r="B441" s="49" t="s">
        <v>1</v>
      </c>
      <c r="C441" s="50">
        <v>102.5</v>
      </c>
      <c r="D441" s="50">
        <f>D440/C440*100</f>
        <v>100.43026024478885</v>
      </c>
      <c r="E441" s="50">
        <f>E440/D440*100</f>
        <v>97.903668579985023</v>
      </c>
      <c r="F441" s="50">
        <f>F440/E440*100</f>
        <v>98.049961763956148</v>
      </c>
      <c r="G441" s="50">
        <f>G440/F440*100</f>
        <v>97.8031977122059</v>
      </c>
      <c r="H441" s="50">
        <f>H440/G440*100</f>
        <v>100.1</v>
      </c>
      <c r="I441" s="50">
        <f>H440/G440*100</f>
        <v>100.1</v>
      </c>
      <c r="J441" s="50">
        <f>H440/G440*100</f>
        <v>100.1</v>
      </c>
      <c r="K441" s="50">
        <f>K440/H440*100</f>
        <v>100.4</v>
      </c>
      <c r="L441" s="50">
        <f>L440/H440*100</f>
        <v>100.8</v>
      </c>
      <c r="M441" s="50">
        <f>M440/K440*100</f>
        <v>100.49999999999999</v>
      </c>
      <c r="N441" s="50">
        <f>N440/L440*100</f>
        <v>100.70000000000002</v>
      </c>
      <c r="O441" s="50">
        <f t="shared" ref="O441:P441" si="538">O440/M440*100</f>
        <v>100.6</v>
      </c>
      <c r="P441" s="50">
        <f t="shared" si="538"/>
        <v>101</v>
      </c>
    </row>
    <row r="442" spans="1:436" s="2" customFormat="1" x14ac:dyDescent="0.2">
      <c r="A442" s="96"/>
      <c r="B442" s="97"/>
      <c r="C442" s="98"/>
      <c r="D442" s="98"/>
      <c r="E442" s="98"/>
      <c r="F442" s="98"/>
      <c r="G442" s="98"/>
      <c r="H442" s="98"/>
      <c r="I442" s="98"/>
      <c r="J442" s="98"/>
      <c r="K442" s="98"/>
      <c r="L442" s="98"/>
      <c r="M442" s="98"/>
      <c r="N442" s="98"/>
      <c r="O442" s="98"/>
      <c r="P442" s="98"/>
      <c r="Q442" s="46"/>
      <c r="R442" s="46"/>
      <c r="S442" s="46"/>
      <c r="T442" s="46"/>
      <c r="U442" s="46"/>
      <c r="V442" s="46"/>
      <c r="W442" s="46"/>
      <c r="X442" s="46"/>
      <c r="Y442" s="46"/>
      <c r="Z442" s="46"/>
      <c r="AA442" s="46"/>
      <c r="AB442" s="46"/>
      <c r="AC442" s="46"/>
      <c r="AD442" s="46"/>
      <c r="AE442" s="46"/>
      <c r="AF442" s="46"/>
      <c r="AG442" s="46"/>
      <c r="AH442" s="46"/>
      <c r="AI442" s="46"/>
      <c r="AJ442" s="46"/>
      <c r="AK442" s="46"/>
      <c r="AL442" s="46"/>
      <c r="AM442" s="46"/>
      <c r="AN442" s="46"/>
      <c r="AO442" s="46"/>
      <c r="AP442" s="46"/>
      <c r="AQ442" s="46"/>
      <c r="AR442" s="46"/>
      <c r="AS442" s="46"/>
      <c r="AT442" s="46"/>
      <c r="AU442" s="46"/>
      <c r="AV442" s="46"/>
      <c r="AW442" s="46"/>
      <c r="AX442" s="46"/>
      <c r="AY442" s="46"/>
      <c r="AZ442" s="46"/>
      <c r="BA442" s="46"/>
      <c r="BB442" s="46"/>
      <c r="BC442" s="46"/>
      <c r="BD442" s="46"/>
      <c r="BE442" s="46"/>
      <c r="BF442" s="46"/>
      <c r="BG442" s="46"/>
      <c r="BH442" s="46"/>
      <c r="BI442" s="46"/>
      <c r="BJ442" s="46"/>
      <c r="BK442" s="46"/>
      <c r="BL442" s="46"/>
      <c r="BM442" s="46"/>
      <c r="BN442" s="46"/>
      <c r="BO442" s="46"/>
      <c r="BP442" s="46"/>
      <c r="BQ442" s="46"/>
      <c r="BR442" s="46"/>
      <c r="BS442" s="46"/>
      <c r="BT442" s="46"/>
      <c r="BU442" s="46"/>
      <c r="BV442" s="46"/>
      <c r="BW442" s="46"/>
      <c r="BX442" s="46"/>
      <c r="BY442" s="46"/>
      <c r="BZ442" s="46"/>
      <c r="CA442" s="46"/>
      <c r="CB442" s="46"/>
      <c r="CC442" s="46"/>
      <c r="CD442" s="46"/>
      <c r="CE442" s="46"/>
      <c r="CF442" s="46"/>
      <c r="CG442" s="46"/>
      <c r="CH442" s="46"/>
      <c r="CI442" s="46"/>
      <c r="CJ442" s="46"/>
      <c r="CK442" s="46"/>
      <c r="CL442" s="46"/>
      <c r="CM442" s="46"/>
      <c r="CN442" s="46"/>
      <c r="CO442" s="46"/>
      <c r="CP442" s="46"/>
      <c r="CQ442" s="46"/>
      <c r="CR442" s="46"/>
      <c r="CS442" s="46"/>
      <c r="CT442" s="46"/>
      <c r="CU442" s="46"/>
      <c r="CV442" s="46"/>
      <c r="CW442" s="46"/>
      <c r="CX442" s="46"/>
      <c r="CY442" s="46"/>
      <c r="CZ442" s="46"/>
      <c r="DA442" s="46"/>
      <c r="DB442" s="46"/>
      <c r="DC442" s="46"/>
      <c r="DD442" s="46"/>
      <c r="DE442" s="46"/>
      <c r="DF442" s="46"/>
      <c r="DG442" s="46"/>
      <c r="DH442" s="46"/>
      <c r="DI442" s="46"/>
      <c r="DJ442" s="46"/>
      <c r="DK442" s="46"/>
      <c r="DL442" s="46"/>
      <c r="DM442" s="46"/>
      <c r="DN442" s="46"/>
      <c r="DO442" s="46"/>
      <c r="DP442" s="46"/>
      <c r="DQ442" s="46"/>
      <c r="DR442" s="46"/>
      <c r="DS442" s="46"/>
      <c r="DT442" s="46"/>
      <c r="DU442" s="46"/>
      <c r="DV442" s="46"/>
      <c r="DW442" s="46"/>
      <c r="DX442" s="46"/>
      <c r="DY442" s="46"/>
      <c r="DZ442" s="46"/>
      <c r="EA442" s="46"/>
      <c r="EB442" s="46"/>
      <c r="EC442" s="46"/>
      <c r="ED442" s="46"/>
      <c r="EE442" s="46"/>
      <c r="EF442" s="46"/>
      <c r="EG442" s="46"/>
      <c r="EH442" s="46"/>
      <c r="EI442" s="46"/>
      <c r="EJ442" s="46"/>
      <c r="EK442" s="46"/>
      <c r="EL442" s="46"/>
      <c r="EM442" s="46"/>
      <c r="EN442" s="46"/>
      <c r="EO442" s="46"/>
      <c r="EP442" s="46"/>
      <c r="EQ442" s="46"/>
      <c r="ER442" s="46"/>
      <c r="ES442" s="46"/>
      <c r="ET442" s="46"/>
      <c r="EU442" s="46"/>
      <c r="EV442" s="46"/>
      <c r="EW442" s="46"/>
      <c r="EX442" s="46"/>
      <c r="EY442" s="46"/>
      <c r="EZ442" s="46"/>
      <c r="FA442" s="46"/>
      <c r="FB442" s="46"/>
      <c r="FC442" s="46"/>
      <c r="FD442" s="46"/>
      <c r="FE442" s="46"/>
      <c r="FF442" s="46"/>
      <c r="FG442" s="46"/>
      <c r="FH442" s="46"/>
      <c r="FI442" s="46"/>
      <c r="FJ442" s="46"/>
      <c r="FK442" s="46"/>
      <c r="FL442" s="46"/>
      <c r="FM442" s="46"/>
      <c r="FN442" s="46"/>
      <c r="FO442" s="46"/>
      <c r="FP442" s="46"/>
      <c r="FQ442" s="46"/>
      <c r="FR442" s="46"/>
      <c r="FS442" s="46"/>
      <c r="FT442" s="46"/>
      <c r="FU442" s="46"/>
      <c r="FV442" s="46"/>
      <c r="FW442" s="46"/>
      <c r="FX442" s="46"/>
      <c r="FY442" s="46"/>
      <c r="FZ442" s="46"/>
      <c r="GA442" s="46"/>
      <c r="GB442" s="46"/>
      <c r="GC442" s="46"/>
      <c r="GD442" s="46"/>
      <c r="GE442" s="46"/>
      <c r="GF442" s="46"/>
      <c r="GG442" s="46"/>
      <c r="GH442" s="46"/>
      <c r="GI442" s="46"/>
      <c r="GJ442" s="46"/>
      <c r="GK442" s="46"/>
      <c r="GL442" s="46"/>
      <c r="GM442" s="46"/>
      <c r="GN442" s="46"/>
      <c r="GO442" s="46"/>
      <c r="GP442" s="46"/>
      <c r="GQ442" s="46"/>
      <c r="GR442" s="46"/>
      <c r="GS442" s="46"/>
      <c r="GT442" s="46"/>
      <c r="GU442" s="46"/>
      <c r="GV442" s="46"/>
      <c r="GW442" s="46"/>
      <c r="GX442" s="46"/>
      <c r="GY442" s="46"/>
      <c r="GZ442" s="46"/>
      <c r="HA442" s="46"/>
      <c r="HB442" s="46"/>
      <c r="HC442" s="46"/>
      <c r="HD442" s="46"/>
      <c r="HE442" s="46"/>
      <c r="HF442" s="46"/>
      <c r="HG442" s="46"/>
      <c r="HH442" s="46"/>
      <c r="HI442" s="46"/>
      <c r="HJ442" s="46"/>
      <c r="HK442" s="46"/>
      <c r="HL442" s="46"/>
      <c r="HM442" s="46"/>
      <c r="HN442" s="46"/>
      <c r="HO442" s="46"/>
      <c r="HP442" s="46"/>
      <c r="HQ442" s="46"/>
      <c r="HR442" s="46"/>
      <c r="HS442" s="46"/>
      <c r="HT442" s="46"/>
      <c r="HU442" s="46"/>
      <c r="HV442" s="46"/>
      <c r="HW442" s="46"/>
      <c r="HX442" s="46"/>
      <c r="HY442" s="46"/>
      <c r="HZ442" s="46"/>
      <c r="IA442" s="46"/>
      <c r="IB442" s="46"/>
      <c r="IC442" s="46"/>
      <c r="ID442" s="46"/>
      <c r="IE442" s="46"/>
      <c r="IF442" s="46"/>
      <c r="IG442" s="46"/>
      <c r="IH442" s="46"/>
      <c r="II442" s="46"/>
      <c r="IJ442" s="46"/>
      <c r="IK442" s="46"/>
      <c r="IL442" s="46"/>
      <c r="IM442" s="46"/>
      <c r="IN442" s="46"/>
      <c r="IO442" s="46"/>
      <c r="IP442" s="46"/>
      <c r="IQ442" s="46"/>
      <c r="IR442" s="46"/>
      <c r="IS442" s="46"/>
      <c r="IT442" s="46"/>
      <c r="IU442" s="46"/>
      <c r="IV442" s="46"/>
      <c r="IW442" s="46"/>
      <c r="IX442" s="46"/>
      <c r="IY442" s="46"/>
      <c r="IZ442" s="46"/>
      <c r="JA442" s="46"/>
      <c r="JB442" s="46"/>
      <c r="JC442" s="46"/>
      <c r="JD442" s="46"/>
      <c r="JE442" s="46"/>
      <c r="JF442" s="46"/>
      <c r="JG442" s="46"/>
      <c r="JH442" s="46"/>
      <c r="JI442" s="46"/>
      <c r="JJ442" s="46"/>
      <c r="JK442" s="46"/>
      <c r="JL442" s="46"/>
      <c r="JM442" s="46"/>
      <c r="JN442" s="46"/>
      <c r="JO442" s="46"/>
      <c r="JP442" s="46"/>
      <c r="JQ442" s="46"/>
      <c r="JR442" s="46"/>
      <c r="JS442" s="46"/>
      <c r="JT442" s="46"/>
      <c r="JU442" s="46"/>
      <c r="JV442" s="46"/>
      <c r="JW442" s="46"/>
      <c r="JX442" s="46"/>
      <c r="JY442" s="46"/>
      <c r="JZ442" s="46"/>
      <c r="KA442" s="46"/>
      <c r="KB442" s="46"/>
      <c r="KC442" s="46"/>
      <c r="KD442" s="46"/>
      <c r="KE442" s="46"/>
      <c r="KF442" s="46"/>
      <c r="KG442" s="46"/>
      <c r="KH442" s="46"/>
      <c r="KI442" s="46"/>
      <c r="KJ442" s="46"/>
      <c r="KK442" s="46"/>
      <c r="KL442" s="46"/>
      <c r="KM442" s="46"/>
      <c r="KN442" s="46"/>
      <c r="KO442" s="46"/>
      <c r="KP442" s="46"/>
      <c r="KQ442" s="46"/>
      <c r="KR442" s="46"/>
      <c r="KS442" s="46"/>
      <c r="KT442" s="46"/>
      <c r="KU442" s="46"/>
      <c r="KV442" s="46"/>
      <c r="KW442" s="46"/>
      <c r="KX442" s="46"/>
      <c r="KY442" s="46"/>
      <c r="KZ442" s="46"/>
      <c r="LA442" s="46"/>
      <c r="LB442" s="46"/>
      <c r="LC442" s="46"/>
      <c r="LD442" s="46"/>
      <c r="LE442" s="46"/>
      <c r="LF442" s="46"/>
      <c r="LG442" s="46"/>
      <c r="LH442" s="46"/>
      <c r="LI442" s="46"/>
      <c r="LJ442" s="46"/>
      <c r="LK442" s="46"/>
      <c r="LL442" s="46"/>
      <c r="LM442" s="46"/>
      <c r="LN442" s="46"/>
      <c r="LO442" s="46"/>
      <c r="LP442" s="46"/>
      <c r="LQ442" s="46"/>
      <c r="LR442" s="46"/>
      <c r="LS442" s="46"/>
      <c r="LT442" s="46"/>
      <c r="LU442" s="46"/>
      <c r="LV442" s="46"/>
      <c r="LW442" s="46"/>
      <c r="LX442" s="46"/>
      <c r="LY442" s="46"/>
      <c r="LZ442" s="46"/>
      <c r="MA442" s="46"/>
      <c r="MB442" s="46"/>
      <c r="MC442" s="46"/>
      <c r="MD442" s="46"/>
      <c r="ME442" s="46"/>
      <c r="MF442" s="46"/>
      <c r="MG442" s="46"/>
      <c r="MH442" s="46"/>
      <c r="MI442" s="46"/>
      <c r="MJ442" s="46"/>
      <c r="MK442" s="46"/>
      <c r="ML442" s="46"/>
      <c r="MM442" s="46"/>
      <c r="MN442" s="46"/>
      <c r="MO442" s="46"/>
      <c r="MP442" s="46"/>
      <c r="MQ442" s="46"/>
      <c r="MR442" s="46"/>
      <c r="MS442" s="46"/>
      <c r="MT442" s="46"/>
      <c r="MU442" s="46"/>
      <c r="MV442" s="46"/>
      <c r="MW442" s="46"/>
      <c r="MX442" s="46"/>
      <c r="MY442" s="46"/>
      <c r="MZ442" s="46"/>
      <c r="NA442" s="46"/>
      <c r="NB442" s="46"/>
      <c r="NC442" s="46"/>
      <c r="ND442" s="46"/>
      <c r="NE442" s="46"/>
      <c r="NF442" s="46"/>
      <c r="NG442" s="46"/>
      <c r="NH442" s="46"/>
      <c r="NI442" s="46"/>
      <c r="NJ442" s="46"/>
      <c r="NK442" s="46"/>
      <c r="NL442" s="46"/>
      <c r="NM442" s="46"/>
      <c r="NN442" s="46"/>
      <c r="NO442" s="46"/>
      <c r="NP442" s="46"/>
      <c r="NQ442" s="46"/>
      <c r="NR442" s="46"/>
      <c r="NS442" s="46"/>
      <c r="NT442" s="46"/>
      <c r="NU442" s="46"/>
      <c r="NV442" s="46"/>
      <c r="NW442" s="46"/>
      <c r="NX442" s="46"/>
      <c r="NY442" s="46"/>
      <c r="NZ442" s="46"/>
      <c r="OA442" s="46"/>
      <c r="OB442" s="46"/>
      <c r="OC442" s="46"/>
      <c r="OD442" s="46"/>
      <c r="OE442" s="46"/>
      <c r="OF442" s="46"/>
      <c r="OG442" s="46"/>
      <c r="OH442" s="46"/>
      <c r="OI442" s="46"/>
      <c r="OJ442" s="46"/>
      <c r="OK442" s="46"/>
      <c r="OL442" s="46"/>
      <c r="OM442" s="46"/>
      <c r="ON442" s="46"/>
      <c r="OO442" s="46"/>
      <c r="OP442" s="46"/>
      <c r="OQ442" s="46"/>
      <c r="OR442" s="46"/>
      <c r="OS442" s="46"/>
      <c r="OT442" s="46"/>
      <c r="OU442" s="46"/>
      <c r="OV442" s="46"/>
      <c r="OW442" s="46"/>
      <c r="OX442" s="46"/>
      <c r="OY442" s="46"/>
      <c r="OZ442" s="46"/>
      <c r="PA442" s="46"/>
      <c r="PB442" s="46"/>
      <c r="PC442" s="46"/>
      <c r="PD442" s="46"/>
      <c r="PE442" s="46"/>
      <c r="PF442" s="46"/>
      <c r="PG442" s="46"/>
      <c r="PH442" s="46"/>
      <c r="PI442" s="46"/>
      <c r="PJ442" s="46"/>
      <c r="PK442" s="46"/>
      <c r="PL442" s="46"/>
      <c r="PM442" s="46"/>
      <c r="PN442" s="46"/>
      <c r="PO442" s="46"/>
      <c r="PP442" s="46"/>
      <c r="PQ442" s="46"/>
      <c r="PR442" s="46"/>
      <c r="PS442" s="46"/>
      <c r="PT442" s="46"/>
    </row>
    <row r="443" spans="1:436" ht="65.25" customHeight="1" x14ac:dyDescent="0.2">
      <c r="A443" s="127" t="s">
        <v>176</v>
      </c>
      <c r="B443" s="127"/>
      <c r="C443" s="127"/>
      <c r="D443" s="127"/>
      <c r="E443" s="127"/>
      <c r="F443" s="127"/>
      <c r="G443" s="127"/>
      <c r="H443" s="127"/>
      <c r="I443" s="35"/>
      <c r="J443" s="99"/>
      <c r="K443" s="99"/>
      <c r="L443" s="51"/>
      <c r="M443" s="51"/>
      <c r="N443" s="51"/>
      <c r="O443" s="51"/>
      <c r="P443" s="51"/>
    </row>
    <row r="444" spans="1:436" ht="16.5" customHeight="1" x14ac:dyDescent="0.2">
      <c r="A444" s="36"/>
      <c r="B444" s="35"/>
      <c r="C444" s="35"/>
      <c r="D444" s="35"/>
      <c r="E444" s="35"/>
      <c r="F444" s="35"/>
      <c r="G444" s="35"/>
      <c r="H444" s="35"/>
      <c r="I444" s="35"/>
      <c r="J444" s="99"/>
      <c r="K444" s="99"/>
      <c r="L444" s="51"/>
      <c r="M444" s="51"/>
      <c r="N444" s="51"/>
      <c r="O444" s="51"/>
      <c r="P444" s="51"/>
    </row>
    <row r="445" spans="1:436" s="2" customFormat="1" ht="24" x14ac:dyDescent="0.2">
      <c r="A445" s="37" t="s">
        <v>177</v>
      </c>
      <c r="B445" s="38"/>
      <c r="C445" s="35"/>
      <c r="D445" s="35"/>
      <c r="E445" s="35"/>
      <c r="F445" s="35"/>
      <c r="G445" s="35"/>
      <c r="H445" s="35"/>
      <c r="I445" s="35"/>
      <c r="J445" s="99"/>
      <c r="K445" s="99"/>
      <c r="L445" s="51"/>
      <c r="M445" s="51"/>
      <c r="N445" s="51"/>
      <c r="O445" s="51"/>
      <c r="P445" s="51"/>
      <c r="Q445" s="46"/>
      <c r="R445" s="46"/>
      <c r="S445" s="46"/>
      <c r="T445" s="46"/>
      <c r="U445" s="46"/>
      <c r="V445" s="46"/>
      <c r="W445" s="46"/>
      <c r="X445" s="46"/>
      <c r="Y445" s="46"/>
      <c r="Z445" s="46"/>
      <c r="AA445" s="46"/>
      <c r="AB445" s="46"/>
      <c r="AC445" s="46"/>
      <c r="AD445" s="46"/>
      <c r="AE445" s="46"/>
      <c r="AF445" s="46"/>
      <c r="AG445" s="46"/>
      <c r="AH445" s="46"/>
      <c r="AI445" s="46"/>
      <c r="AJ445" s="46"/>
      <c r="AK445" s="46"/>
      <c r="AL445" s="46"/>
      <c r="AM445" s="46"/>
      <c r="AN445" s="46"/>
      <c r="AO445" s="46"/>
      <c r="AP445" s="46"/>
      <c r="AQ445" s="46"/>
      <c r="AR445" s="46"/>
      <c r="AS445" s="46"/>
      <c r="AT445" s="46"/>
      <c r="AU445" s="46"/>
      <c r="AV445" s="46"/>
      <c r="AW445" s="46"/>
      <c r="AX445" s="46"/>
      <c r="AY445" s="46"/>
      <c r="AZ445" s="46"/>
      <c r="BA445" s="46"/>
      <c r="BB445" s="46"/>
      <c r="BC445" s="46"/>
      <c r="BD445" s="46"/>
      <c r="BE445" s="46"/>
      <c r="BF445" s="46"/>
      <c r="BG445" s="46"/>
      <c r="BH445" s="46"/>
      <c r="BI445" s="46"/>
      <c r="BJ445" s="46"/>
      <c r="BK445" s="46"/>
      <c r="BL445" s="46"/>
      <c r="BM445" s="46"/>
      <c r="BN445" s="46"/>
      <c r="BO445" s="46"/>
      <c r="BP445" s="46"/>
      <c r="BQ445" s="46"/>
      <c r="BR445" s="46"/>
      <c r="BS445" s="46"/>
      <c r="BT445" s="46"/>
      <c r="BU445" s="46"/>
      <c r="BV445" s="46"/>
      <c r="BW445" s="46"/>
      <c r="BX445" s="46"/>
      <c r="BY445" s="46"/>
      <c r="BZ445" s="46"/>
      <c r="CA445" s="46"/>
      <c r="CB445" s="46"/>
      <c r="CC445" s="46"/>
      <c r="CD445" s="46"/>
      <c r="CE445" s="46"/>
      <c r="CF445" s="46"/>
      <c r="CG445" s="46"/>
      <c r="CH445" s="46"/>
      <c r="CI445" s="46"/>
      <c r="CJ445" s="46"/>
      <c r="CK445" s="46"/>
      <c r="CL445" s="46"/>
      <c r="CM445" s="46"/>
      <c r="CN445" s="46"/>
      <c r="CO445" s="46"/>
      <c r="CP445" s="46"/>
      <c r="CQ445" s="46"/>
      <c r="CR445" s="46"/>
      <c r="CS445" s="46"/>
      <c r="CT445" s="46"/>
      <c r="CU445" s="46"/>
      <c r="CV445" s="46"/>
      <c r="CW445" s="46"/>
      <c r="CX445" s="46"/>
      <c r="CY445" s="46"/>
      <c r="CZ445" s="46"/>
      <c r="DA445" s="46"/>
      <c r="DB445" s="46"/>
      <c r="DC445" s="46"/>
      <c r="DD445" s="46"/>
      <c r="DE445" s="46"/>
      <c r="DF445" s="46"/>
      <c r="DG445" s="46"/>
      <c r="DH445" s="46"/>
      <c r="DI445" s="46"/>
      <c r="DJ445" s="46"/>
      <c r="DK445" s="46"/>
      <c r="DL445" s="46"/>
      <c r="DM445" s="46"/>
      <c r="DN445" s="46"/>
      <c r="DO445" s="46"/>
      <c r="DP445" s="46"/>
      <c r="DQ445" s="46"/>
      <c r="DR445" s="46"/>
      <c r="DS445" s="46"/>
      <c r="DT445" s="46"/>
      <c r="DU445" s="46"/>
      <c r="DV445" s="46"/>
      <c r="DW445" s="46"/>
      <c r="DX445" s="46"/>
      <c r="DY445" s="46"/>
      <c r="DZ445" s="46"/>
      <c r="EA445" s="46"/>
      <c r="EB445" s="46"/>
      <c r="EC445" s="46"/>
      <c r="ED445" s="46"/>
      <c r="EE445" s="46"/>
      <c r="EF445" s="46"/>
      <c r="EG445" s="46"/>
      <c r="EH445" s="46"/>
      <c r="EI445" s="46"/>
      <c r="EJ445" s="46"/>
      <c r="EK445" s="46"/>
      <c r="EL445" s="46"/>
      <c r="EM445" s="46"/>
      <c r="EN445" s="46"/>
      <c r="EO445" s="46"/>
      <c r="EP445" s="46"/>
      <c r="EQ445" s="46"/>
      <c r="ER445" s="46"/>
      <c r="ES445" s="46"/>
      <c r="ET445" s="46"/>
      <c r="EU445" s="46"/>
      <c r="EV445" s="46"/>
      <c r="EW445" s="46"/>
      <c r="EX445" s="46"/>
      <c r="EY445" s="46"/>
      <c r="EZ445" s="46"/>
      <c r="FA445" s="46"/>
      <c r="FB445" s="46"/>
      <c r="FC445" s="46"/>
      <c r="FD445" s="46"/>
      <c r="FE445" s="46"/>
      <c r="FF445" s="46"/>
      <c r="FG445" s="46"/>
      <c r="FH445" s="46"/>
      <c r="FI445" s="46"/>
      <c r="FJ445" s="46"/>
      <c r="FK445" s="46"/>
      <c r="FL445" s="46"/>
      <c r="FM445" s="46"/>
      <c r="FN445" s="46"/>
      <c r="FO445" s="46"/>
      <c r="FP445" s="46"/>
      <c r="FQ445" s="46"/>
      <c r="FR445" s="46"/>
      <c r="FS445" s="46"/>
      <c r="FT445" s="46"/>
      <c r="FU445" s="46"/>
      <c r="FV445" s="46"/>
      <c r="FW445" s="46"/>
      <c r="FX445" s="46"/>
      <c r="FY445" s="46"/>
      <c r="FZ445" s="46"/>
      <c r="GA445" s="46"/>
      <c r="GB445" s="46"/>
      <c r="GC445" s="46"/>
      <c r="GD445" s="46"/>
      <c r="GE445" s="46"/>
      <c r="GF445" s="46"/>
      <c r="GG445" s="46"/>
      <c r="GH445" s="46"/>
      <c r="GI445" s="46"/>
      <c r="GJ445" s="46"/>
      <c r="GK445" s="46"/>
      <c r="GL445" s="46"/>
      <c r="GM445" s="46"/>
      <c r="GN445" s="46"/>
      <c r="GO445" s="46"/>
      <c r="GP445" s="46"/>
      <c r="GQ445" s="46"/>
      <c r="GR445" s="46"/>
      <c r="GS445" s="46"/>
      <c r="GT445" s="46"/>
      <c r="GU445" s="46"/>
      <c r="GV445" s="46"/>
      <c r="GW445" s="46"/>
      <c r="GX445" s="46"/>
      <c r="GY445" s="46"/>
      <c r="GZ445" s="46"/>
      <c r="HA445" s="46"/>
      <c r="HB445" s="46"/>
      <c r="HC445" s="46"/>
      <c r="HD445" s="46"/>
      <c r="HE445" s="46"/>
      <c r="HF445" s="46"/>
      <c r="HG445" s="46"/>
      <c r="HH445" s="46"/>
      <c r="HI445" s="46"/>
      <c r="HJ445" s="46"/>
      <c r="HK445" s="46"/>
      <c r="HL445" s="46"/>
      <c r="HM445" s="46"/>
      <c r="HN445" s="46"/>
      <c r="HO445" s="46"/>
      <c r="HP445" s="46"/>
      <c r="HQ445" s="46"/>
      <c r="HR445" s="46"/>
      <c r="HS445" s="46"/>
      <c r="HT445" s="46"/>
      <c r="HU445" s="46"/>
      <c r="HV445" s="46"/>
      <c r="HW445" s="46"/>
      <c r="HX445" s="46"/>
      <c r="HY445" s="46"/>
      <c r="HZ445" s="46"/>
      <c r="IA445" s="46"/>
      <c r="IB445" s="46"/>
      <c r="IC445" s="46"/>
      <c r="ID445" s="46"/>
      <c r="IE445" s="46"/>
      <c r="IF445" s="46"/>
      <c r="IG445" s="46"/>
      <c r="IH445" s="46"/>
      <c r="II445" s="46"/>
      <c r="IJ445" s="46"/>
      <c r="IK445" s="46"/>
      <c r="IL445" s="46"/>
      <c r="IM445" s="46"/>
      <c r="IN445" s="46"/>
      <c r="IO445" s="46"/>
      <c r="IP445" s="46"/>
      <c r="IQ445" s="46"/>
      <c r="IR445" s="46"/>
      <c r="IS445" s="46"/>
      <c r="IT445" s="46"/>
      <c r="IU445" s="46"/>
      <c r="IV445" s="46"/>
      <c r="IW445" s="46"/>
      <c r="IX445" s="46"/>
      <c r="IY445" s="46"/>
      <c r="IZ445" s="46"/>
      <c r="JA445" s="46"/>
      <c r="JB445" s="46"/>
      <c r="JC445" s="46"/>
      <c r="JD445" s="46"/>
      <c r="JE445" s="46"/>
      <c r="JF445" s="46"/>
      <c r="JG445" s="46"/>
      <c r="JH445" s="46"/>
      <c r="JI445" s="46"/>
      <c r="JJ445" s="46"/>
      <c r="JK445" s="46"/>
      <c r="JL445" s="46"/>
      <c r="JM445" s="46"/>
      <c r="JN445" s="46"/>
      <c r="JO445" s="46"/>
      <c r="JP445" s="46"/>
      <c r="JQ445" s="46"/>
      <c r="JR445" s="46"/>
      <c r="JS445" s="46"/>
      <c r="JT445" s="46"/>
      <c r="JU445" s="46"/>
      <c r="JV445" s="46"/>
      <c r="JW445" s="46"/>
      <c r="JX445" s="46"/>
      <c r="JY445" s="46"/>
      <c r="JZ445" s="46"/>
      <c r="KA445" s="46"/>
      <c r="KB445" s="46"/>
      <c r="KC445" s="46"/>
      <c r="KD445" s="46"/>
      <c r="KE445" s="46"/>
      <c r="KF445" s="46"/>
      <c r="KG445" s="46"/>
      <c r="KH445" s="46"/>
      <c r="KI445" s="46"/>
      <c r="KJ445" s="46"/>
      <c r="KK445" s="46"/>
      <c r="KL445" s="46"/>
      <c r="KM445" s="46"/>
      <c r="KN445" s="46"/>
      <c r="KO445" s="46"/>
      <c r="KP445" s="46"/>
      <c r="KQ445" s="46"/>
      <c r="KR445" s="46"/>
      <c r="KS445" s="46"/>
      <c r="KT445" s="46"/>
      <c r="KU445" s="46"/>
      <c r="KV445" s="46"/>
      <c r="KW445" s="46"/>
      <c r="KX445" s="46"/>
      <c r="KY445" s="46"/>
      <c r="KZ445" s="46"/>
      <c r="LA445" s="46"/>
      <c r="LB445" s="46"/>
      <c r="LC445" s="46"/>
      <c r="LD445" s="46"/>
      <c r="LE445" s="46"/>
      <c r="LF445" s="46"/>
      <c r="LG445" s="46"/>
      <c r="LH445" s="46"/>
      <c r="LI445" s="46"/>
      <c r="LJ445" s="46"/>
      <c r="LK445" s="46"/>
      <c r="LL445" s="46"/>
      <c r="LM445" s="46"/>
      <c r="LN445" s="46"/>
      <c r="LO445" s="46"/>
      <c r="LP445" s="46"/>
      <c r="LQ445" s="46"/>
      <c r="LR445" s="46"/>
      <c r="LS445" s="46"/>
      <c r="LT445" s="46"/>
      <c r="LU445" s="46"/>
      <c r="LV445" s="46"/>
      <c r="LW445" s="46"/>
      <c r="LX445" s="46"/>
      <c r="LY445" s="46"/>
      <c r="LZ445" s="46"/>
      <c r="MA445" s="46"/>
      <c r="MB445" s="46"/>
      <c r="MC445" s="46"/>
      <c r="MD445" s="46"/>
      <c r="ME445" s="46"/>
      <c r="MF445" s="46"/>
      <c r="MG445" s="46"/>
      <c r="MH445" s="46"/>
      <c r="MI445" s="46"/>
      <c r="MJ445" s="46"/>
      <c r="MK445" s="46"/>
      <c r="ML445" s="46"/>
      <c r="MM445" s="46"/>
      <c r="MN445" s="46"/>
      <c r="MO445" s="46"/>
      <c r="MP445" s="46"/>
      <c r="MQ445" s="46"/>
      <c r="MR445" s="46"/>
      <c r="MS445" s="46"/>
      <c r="MT445" s="46"/>
      <c r="MU445" s="46"/>
      <c r="MV445" s="46"/>
      <c r="MW445" s="46"/>
      <c r="MX445" s="46"/>
      <c r="MY445" s="46"/>
      <c r="MZ445" s="46"/>
      <c r="NA445" s="46"/>
      <c r="NB445" s="46"/>
      <c r="NC445" s="46"/>
      <c r="ND445" s="46"/>
      <c r="NE445" s="46"/>
      <c r="NF445" s="46"/>
      <c r="NG445" s="46"/>
      <c r="NH445" s="46"/>
      <c r="NI445" s="46"/>
      <c r="NJ445" s="46"/>
      <c r="NK445" s="46"/>
      <c r="NL445" s="46"/>
      <c r="NM445" s="46"/>
      <c r="NN445" s="46"/>
      <c r="NO445" s="46"/>
      <c r="NP445" s="46"/>
      <c r="NQ445" s="46"/>
      <c r="NR445" s="46"/>
      <c r="NS445" s="46"/>
      <c r="NT445" s="46"/>
      <c r="NU445" s="46"/>
      <c r="NV445" s="46"/>
      <c r="NW445" s="46"/>
      <c r="NX445" s="46"/>
      <c r="NY445" s="46"/>
      <c r="NZ445" s="46"/>
      <c r="OA445" s="46"/>
      <c r="OB445" s="46"/>
      <c r="OC445" s="46"/>
      <c r="OD445" s="46"/>
      <c r="OE445" s="46"/>
      <c r="OF445" s="46"/>
      <c r="OG445" s="46"/>
      <c r="OH445" s="46"/>
      <c r="OI445" s="46"/>
      <c r="OJ445" s="46"/>
      <c r="OK445" s="46"/>
      <c r="OL445" s="46"/>
      <c r="OM445" s="46"/>
      <c r="ON445" s="46"/>
      <c r="OO445" s="46"/>
      <c r="OP445" s="46"/>
      <c r="OQ445" s="46"/>
      <c r="OR445" s="46"/>
      <c r="OS445" s="46"/>
      <c r="OT445" s="46"/>
      <c r="OU445" s="46"/>
      <c r="OV445" s="46"/>
      <c r="OW445" s="46"/>
      <c r="OX445" s="46"/>
      <c r="OY445" s="46"/>
      <c r="OZ445" s="46"/>
      <c r="PA445" s="46"/>
      <c r="PB445" s="46"/>
      <c r="PC445" s="46"/>
      <c r="PD445" s="46"/>
      <c r="PE445" s="46"/>
      <c r="PF445" s="46"/>
      <c r="PG445" s="46"/>
      <c r="PH445" s="46"/>
      <c r="PI445" s="46"/>
      <c r="PJ445" s="46"/>
      <c r="PK445" s="46"/>
      <c r="PL445" s="46"/>
      <c r="PM445" s="46"/>
      <c r="PN445" s="46"/>
      <c r="PO445" s="46"/>
      <c r="PP445" s="46"/>
      <c r="PQ445" s="46"/>
      <c r="PR445" s="46"/>
      <c r="PS445" s="46"/>
      <c r="PT445" s="46"/>
    </row>
    <row r="446" spans="1:436" x14ac:dyDescent="0.2">
      <c r="A446" s="100"/>
      <c r="B446" s="57"/>
      <c r="C446" s="57"/>
      <c r="D446" s="57"/>
      <c r="E446" s="57"/>
      <c r="F446" s="57"/>
      <c r="G446" s="57"/>
      <c r="H446" s="57"/>
      <c r="I446" s="57"/>
      <c r="J446" s="57"/>
      <c r="K446" s="51"/>
      <c r="L446" s="51"/>
      <c r="M446" s="51"/>
      <c r="N446" s="51"/>
      <c r="O446" s="51"/>
      <c r="P446" s="51"/>
    </row>
    <row r="447" spans="1:436" x14ac:dyDescent="0.2">
      <c r="A447" s="122"/>
      <c r="B447" s="122"/>
      <c r="C447" s="57"/>
      <c r="D447" s="57"/>
      <c r="E447" s="57"/>
      <c r="F447" s="57"/>
      <c r="G447" s="57"/>
      <c r="H447" s="57"/>
      <c r="I447" s="57"/>
      <c r="J447" s="57"/>
      <c r="K447" s="51"/>
      <c r="L447" s="51"/>
      <c r="M447" s="51"/>
      <c r="N447" s="51"/>
      <c r="O447" s="51"/>
      <c r="P447" s="51"/>
    </row>
    <row r="448" spans="1:436" x14ac:dyDescent="0.2">
      <c r="A448" s="56"/>
      <c r="B448" s="57"/>
      <c r="C448" s="57"/>
      <c r="D448" s="57"/>
      <c r="E448" s="57"/>
      <c r="F448" s="57"/>
      <c r="G448" s="57"/>
      <c r="H448" s="57"/>
      <c r="I448" s="57"/>
      <c r="J448" s="57"/>
      <c r="K448" s="51"/>
      <c r="L448" s="51"/>
      <c r="M448" s="51"/>
      <c r="N448" s="51"/>
      <c r="O448" s="51"/>
      <c r="P448" s="51"/>
    </row>
    <row r="449" spans="1:436" s="2" customFormat="1" ht="13.5" x14ac:dyDescent="0.25">
      <c r="A449" s="101"/>
      <c r="B449" s="57"/>
      <c r="C449" s="57"/>
      <c r="D449" s="57"/>
      <c r="E449" s="57"/>
      <c r="F449" s="57"/>
      <c r="G449" s="57"/>
      <c r="H449" s="57"/>
      <c r="I449" s="57"/>
      <c r="J449" s="57"/>
      <c r="K449" s="51"/>
      <c r="L449" s="51"/>
      <c r="M449" s="51"/>
      <c r="N449" s="51"/>
      <c r="O449" s="51"/>
      <c r="P449" s="51"/>
      <c r="Q449" s="46"/>
      <c r="R449" s="46"/>
      <c r="S449" s="46"/>
      <c r="T449" s="46"/>
      <c r="U449" s="46"/>
      <c r="V449" s="46"/>
      <c r="W449" s="46"/>
      <c r="X449" s="46"/>
      <c r="Y449" s="46"/>
      <c r="Z449" s="46"/>
      <c r="AA449" s="46"/>
      <c r="AB449" s="46"/>
      <c r="AC449" s="46"/>
      <c r="AD449" s="46"/>
      <c r="AE449" s="46"/>
      <c r="AF449" s="46"/>
      <c r="AG449" s="46"/>
      <c r="AH449" s="46"/>
      <c r="AI449" s="46"/>
      <c r="AJ449" s="46"/>
      <c r="AK449" s="46"/>
      <c r="AL449" s="46"/>
      <c r="AM449" s="46"/>
      <c r="AN449" s="46"/>
      <c r="AO449" s="46"/>
      <c r="AP449" s="46"/>
      <c r="AQ449" s="46"/>
      <c r="AR449" s="46"/>
      <c r="AS449" s="46"/>
      <c r="AT449" s="46"/>
      <c r="AU449" s="46"/>
      <c r="AV449" s="46"/>
      <c r="AW449" s="46"/>
      <c r="AX449" s="46"/>
      <c r="AY449" s="46"/>
      <c r="AZ449" s="46"/>
      <c r="BA449" s="46"/>
      <c r="BB449" s="46"/>
      <c r="BC449" s="46"/>
      <c r="BD449" s="46"/>
      <c r="BE449" s="46"/>
      <c r="BF449" s="46"/>
      <c r="BG449" s="46"/>
      <c r="BH449" s="46"/>
      <c r="BI449" s="46"/>
      <c r="BJ449" s="46"/>
      <c r="BK449" s="46"/>
      <c r="BL449" s="46"/>
      <c r="BM449" s="46"/>
      <c r="BN449" s="46"/>
      <c r="BO449" s="46"/>
      <c r="BP449" s="46"/>
      <c r="BQ449" s="46"/>
      <c r="BR449" s="46"/>
      <c r="BS449" s="46"/>
      <c r="BT449" s="46"/>
      <c r="BU449" s="46"/>
      <c r="BV449" s="46"/>
      <c r="BW449" s="46"/>
      <c r="BX449" s="46"/>
      <c r="BY449" s="46"/>
      <c r="BZ449" s="46"/>
      <c r="CA449" s="46"/>
      <c r="CB449" s="46"/>
      <c r="CC449" s="46"/>
      <c r="CD449" s="46"/>
      <c r="CE449" s="46"/>
      <c r="CF449" s="46"/>
      <c r="CG449" s="46"/>
      <c r="CH449" s="46"/>
      <c r="CI449" s="46"/>
      <c r="CJ449" s="46"/>
      <c r="CK449" s="46"/>
      <c r="CL449" s="46"/>
      <c r="CM449" s="46"/>
      <c r="CN449" s="46"/>
      <c r="CO449" s="46"/>
      <c r="CP449" s="46"/>
      <c r="CQ449" s="46"/>
      <c r="CR449" s="46"/>
      <c r="CS449" s="46"/>
      <c r="CT449" s="46"/>
      <c r="CU449" s="46"/>
      <c r="CV449" s="46"/>
      <c r="CW449" s="46"/>
      <c r="CX449" s="46"/>
      <c r="CY449" s="46"/>
      <c r="CZ449" s="46"/>
      <c r="DA449" s="46"/>
      <c r="DB449" s="46"/>
      <c r="DC449" s="46"/>
      <c r="DD449" s="46"/>
      <c r="DE449" s="46"/>
      <c r="DF449" s="46"/>
      <c r="DG449" s="46"/>
      <c r="DH449" s="46"/>
      <c r="DI449" s="46"/>
      <c r="DJ449" s="46"/>
      <c r="DK449" s="46"/>
      <c r="DL449" s="46"/>
      <c r="DM449" s="46"/>
      <c r="DN449" s="46"/>
      <c r="DO449" s="46"/>
      <c r="DP449" s="46"/>
      <c r="DQ449" s="46"/>
      <c r="DR449" s="46"/>
      <c r="DS449" s="46"/>
      <c r="DT449" s="46"/>
      <c r="DU449" s="46"/>
      <c r="DV449" s="46"/>
      <c r="DW449" s="46"/>
      <c r="DX449" s="46"/>
      <c r="DY449" s="46"/>
      <c r="DZ449" s="46"/>
      <c r="EA449" s="46"/>
      <c r="EB449" s="46"/>
      <c r="EC449" s="46"/>
      <c r="ED449" s="46"/>
      <c r="EE449" s="46"/>
      <c r="EF449" s="46"/>
      <c r="EG449" s="46"/>
      <c r="EH449" s="46"/>
      <c r="EI449" s="46"/>
      <c r="EJ449" s="46"/>
      <c r="EK449" s="46"/>
      <c r="EL449" s="46"/>
      <c r="EM449" s="46"/>
      <c r="EN449" s="46"/>
      <c r="EO449" s="46"/>
      <c r="EP449" s="46"/>
      <c r="EQ449" s="46"/>
      <c r="ER449" s="46"/>
      <c r="ES449" s="46"/>
      <c r="ET449" s="46"/>
      <c r="EU449" s="46"/>
      <c r="EV449" s="46"/>
      <c r="EW449" s="46"/>
      <c r="EX449" s="46"/>
      <c r="EY449" s="46"/>
      <c r="EZ449" s="46"/>
      <c r="FA449" s="46"/>
      <c r="FB449" s="46"/>
      <c r="FC449" s="46"/>
      <c r="FD449" s="46"/>
      <c r="FE449" s="46"/>
      <c r="FF449" s="46"/>
      <c r="FG449" s="46"/>
      <c r="FH449" s="46"/>
      <c r="FI449" s="46"/>
      <c r="FJ449" s="46"/>
      <c r="FK449" s="46"/>
      <c r="FL449" s="46"/>
      <c r="FM449" s="46"/>
      <c r="FN449" s="46"/>
      <c r="FO449" s="46"/>
      <c r="FP449" s="46"/>
      <c r="FQ449" s="46"/>
      <c r="FR449" s="46"/>
      <c r="FS449" s="46"/>
      <c r="FT449" s="46"/>
      <c r="FU449" s="46"/>
      <c r="FV449" s="46"/>
      <c r="FW449" s="46"/>
      <c r="FX449" s="46"/>
      <c r="FY449" s="46"/>
      <c r="FZ449" s="46"/>
      <c r="GA449" s="46"/>
      <c r="GB449" s="46"/>
      <c r="GC449" s="46"/>
      <c r="GD449" s="46"/>
      <c r="GE449" s="46"/>
      <c r="GF449" s="46"/>
      <c r="GG449" s="46"/>
      <c r="GH449" s="46"/>
      <c r="GI449" s="46"/>
      <c r="GJ449" s="46"/>
      <c r="GK449" s="46"/>
      <c r="GL449" s="46"/>
      <c r="GM449" s="46"/>
      <c r="GN449" s="46"/>
      <c r="GO449" s="46"/>
      <c r="GP449" s="46"/>
      <c r="GQ449" s="46"/>
      <c r="GR449" s="46"/>
      <c r="GS449" s="46"/>
      <c r="GT449" s="46"/>
      <c r="GU449" s="46"/>
      <c r="GV449" s="46"/>
      <c r="GW449" s="46"/>
      <c r="GX449" s="46"/>
      <c r="GY449" s="46"/>
      <c r="GZ449" s="46"/>
      <c r="HA449" s="46"/>
      <c r="HB449" s="46"/>
      <c r="HC449" s="46"/>
      <c r="HD449" s="46"/>
      <c r="HE449" s="46"/>
      <c r="HF449" s="46"/>
      <c r="HG449" s="46"/>
      <c r="HH449" s="46"/>
      <c r="HI449" s="46"/>
      <c r="HJ449" s="46"/>
      <c r="HK449" s="46"/>
      <c r="HL449" s="46"/>
      <c r="HM449" s="46"/>
      <c r="HN449" s="46"/>
      <c r="HO449" s="46"/>
      <c r="HP449" s="46"/>
      <c r="HQ449" s="46"/>
      <c r="HR449" s="46"/>
      <c r="HS449" s="46"/>
      <c r="HT449" s="46"/>
      <c r="HU449" s="46"/>
      <c r="HV449" s="46"/>
      <c r="HW449" s="46"/>
      <c r="HX449" s="46"/>
      <c r="HY449" s="46"/>
      <c r="HZ449" s="46"/>
      <c r="IA449" s="46"/>
      <c r="IB449" s="46"/>
      <c r="IC449" s="46"/>
      <c r="ID449" s="46"/>
      <c r="IE449" s="46"/>
      <c r="IF449" s="46"/>
      <c r="IG449" s="46"/>
      <c r="IH449" s="46"/>
      <c r="II449" s="46"/>
      <c r="IJ449" s="46"/>
      <c r="IK449" s="46"/>
      <c r="IL449" s="46"/>
      <c r="IM449" s="46"/>
      <c r="IN449" s="46"/>
      <c r="IO449" s="46"/>
      <c r="IP449" s="46"/>
      <c r="IQ449" s="46"/>
      <c r="IR449" s="46"/>
      <c r="IS449" s="46"/>
      <c r="IT449" s="46"/>
      <c r="IU449" s="46"/>
      <c r="IV449" s="46"/>
      <c r="IW449" s="46"/>
      <c r="IX449" s="46"/>
      <c r="IY449" s="46"/>
      <c r="IZ449" s="46"/>
      <c r="JA449" s="46"/>
      <c r="JB449" s="46"/>
      <c r="JC449" s="46"/>
      <c r="JD449" s="46"/>
      <c r="JE449" s="46"/>
      <c r="JF449" s="46"/>
      <c r="JG449" s="46"/>
      <c r="JH449" s="46"/>
      <c r="JI449" s="46"/>
      <c r="JJ449" s="46"/>
      <c r="JK449" s="46"/>
      <c r="JL449" s="46"/>
      <c r="JM449" s="46"/>
      <c r="JN449" s="46"/>
      <c r="JO449" s="46"/>
      <c r="JP449" s="46"/>
      <c r="JQ449" s="46"/>
      <c r="JR449" s="46"/>
      <c r="JS449" s="46"/>
      <c r="JT449" s="46"/>
      <c r="JU449" s="46"/>
      <c r="JV449" s="46"/>
      <c r="JW449" s="46"/>
      <c r="JX449" s="46"/>
      <c r="JY449" s="46"/>
      <c r="JZ449" s="46"/>
      <c r="KA449" s="46"/>
      <c r="KB449" s="46"/>
      <c r="KC449" s="46"/>
      <c r="KD449" s="46"/>
      <c r="KE449" s="46"/>
      <c r="KF449" s="46"/>
      <c r="KG449" s="46"/>
      <c r="KH449" s="46"/>
      <c r="KI449" s="46"/>
      <c r="KJ449" s="46"/>
      <c r="KK449" s="46"/>
      <c r="KL449" s="46"/>
      <c r="KM449" s="46"/>
      <c r="KN449" s="46"/>
      <c r="KO449" s="46"/>
      <c r="KP449" s="46"/>
      <c r="KQ449" s="46"/>
      <c r="KR449" s="46"/>
      <c r="KS449" s="46"/>
      <c r="KT449" s="46"/>
      <c r="KU449" s="46"/>
      <c r="KV449" s="46"/>
      <c r="KW449" s="46"/>
      <c r="KX449" s="46"/>
      <c r="KY449" s="46"/>
      <c r="KZ449" s="46"/>
      <c r="LA449" s="46"/>
      <c r="LB449" s="46"/>
      <c r="LC449" s="46"/>
      <c r="LD449" s="46"/>
      <c r="LE449" s="46"/>
      <c r="LF449" s="46"/>
      <c r="LG449" s="46"/>
      <c r="LH449" s="46"/>
      <c r="LI449" s="46"/>
      <c r="LJ449" s="46"/>
      <c r="LK449" s="46"/>
      <c r="LL449" s="46"/>
      <c r="LM449" s="46"/>
      <c r="LN449" s="46"/>
      <c r="LO449" s="46"/>
      <c r="LP449" s="46"/>
      <c r="LQ449" s="46"/>
      <c r="LR449" s="46"/>
      <c r="LS449" s="46"/>
      <c r="LT449" s="46"/>
      <c r="LU449" s="46"/>
      <c r="LV449" s="46"/>
      <c r="LW449" s="46"/>
      <c r="LX449" s="46"/>
      <c r="LY449" s="46"/>
      <c r="LZ449" s="46"/>
      <c r="MA449" s="46"/>
      <c r="MB449" s="46"/>
      <c r="MC449" s="46"/>
      <c r="MD449" s="46"/>
      <c r="ME449" s="46"/>
      <c r="MF449" s="46"/>
      <c r="MG449" s="46"/>
      <c r="MH449" s="46"/>
      <c r="MI449" s="46"/>
      <c r="MJ449" s="46"/>
      <c r="MK449" s="46"/>
      <c r="ML449" s="46"/>
      <c r="MM449" s="46"/>
      <c r="MN449" s="46"/>
      <c r="MO449" s="46"/>
      <c r="MP449" s="46"/>
      <c r="MQ449" s="46"/>
      <c r="MR449" s="46"/>
      <c r="MS449" s="46"/>
      <c r="MT449" s="46"/>
      <c r="MU449" s="46"/>
      <c r="MV449" s="46"/>
      <c r="MW449" s="46"/>
      <c r="MX449" s="46"/>
      <c r="MY449" s="46"/>
      <c r="MZ449" s="46"/>
      <c r="NA449" s="46"/>
      <c r="NB449" s="46"/>
      <c r="NC449" s="46"/>
      <c r="ND449" s="46"/>
      <c r="NE449" s="46"/>
      <c r="NF449" s="46"/>
      <c r="NG449" s="46"/>
      <c r="NH449" s="46"/>
      <c r="NI449" s="46"/>
      <c r="NJ449" s="46"/>
      <c r="NK449" s="46"/>
      <c r="NL449" s="46"/>
      <c r="NM449" s="46"/>
      <c r="NN449" s="46"/>
      <c r="NO449" s="46"/>
      <c r="NP449" s="46"/>
      <c r="NQ449" s="46"/>
      <c r="NR449" s="46"/>
      <c r="NS449" s="46"/>
      <c r="NT449" s="46"/>
      <c r="NU449" s="46"/>
      <c r="NV449" s="46"/>
      <c r="NW449" s="46"/>
      <c r="NX449" s="46"/>
      <c r="NY449" s="46"/>
      <c r="NZ449" s="46"/>
      <c r="OA449" s="46"/>
      <c r="OB449" s="46"/>
      <c r="OC449" s="46"/>
      <c r="OD449" s="46"/>
      <c r="OE449" s="46"/>
      <c r="OF449" s="46"/>
      <c r="OG449" s="46"/>
      <c r="OH449" s="46"/>
      <c r="OI449" s="46"/>
      <c r="OJ449" s="46"/>
      <c r="OK449" s="46"/>
      <c r="OL449" s="46"/>
      <c r="OM449" s="46"/>
      <c r="ON449" s="46"/>
      <c r="OO449" s="46"/>
      <c r="OP449" s="46"/>
      <c r="OQ449" s="46"/>
      <c r="OR449" s="46"/>
      <c r="OS449" s="46"/>
      <c r="OT449" s="46"/>
      <c r="OU449" s="46"/>
      <c r="OV449" s="46"/>
      <c r="OW449" s="46"/>
      <c r="OX449" s="46"/>
      <c r="OY449" s="46"/>
      <c r="OZ449" s="46"/>
      <c r="PA449" s="46"/>
      <c r="PB449" s="46"/>
      <c r="PC449" s="46"/>
      <c r="PD449" s="46"/>
      <c r="PE449" s="46"/>
      <c r="PF449" s="46"/>
      <c r="PG449" s="46"/>
      <c r="PH449" s="46"/>
      <c r="PI449" s="46"/>
      <c r="PJ449" s="46"/>
      <c r="PK449" s="46"/>
      <c r="PL449" s="46"/>
      <c r="PM449" s="46"/>
      <c r="PN449" s="46"/>
      <c r="PO449" s="46"/>
      <c r="PP449" s="46"/>
      <c r="PQ449" s="46"/>
      <c r="PR449" s="46"/>
      <c r="PS449" s="46"/>
      <c r="PT449" s="46"/>
    </row>
    <row r="450" spans="1:436" x14ac:dyDescent="0.2">
      <c r="A450" s="102"/>
      <c r="B450" s="57"/>
      <c r="C450" s="57"/>
      <c r="D450" s="57"/>
      <c r="E450" s="57"/>
      <c r="F450" s="57"/>
      <c r="G450" s="57"/>
      <c r="H450" s="57"/>
      <c r="I450" s="57"/>
      <c r="J450" s="57"/>
      <c r="K450" s="51"/>
      <c r="L450" s="51"/>
      <c r="M450" s="51"/>
      <c r="N450" s="51"/>
      <c r="O450" s="51"/>
      <c r="P450" s="51"/>
    </row>
    <row r="451" spans="1:436" x14ac:dyDescent="0.2">
      <c r="A451" s="103"/>
      <c r="B451" s="57"/>
      <c r="C451" s="57"/>
      <c r="D451" s="57"/>
      <c r="E451" s="57"/>
      <c r="F451" s="57"/>
      <c r="G451" s="57"/>
      <c r="H451" s="57"/>
      <c r="I451" s="57"/>
      <c r="J451" s="57"/>
      <c r="K451" s="51"/>
      <c r="L451" s="51"/>
      <c r="M451" s="51"/>
      <c r="N451" s="51"/>
      <c r="O451" s="51"/>
      <c r="P451" s="51"/>
    </row>
    <row r="452" spans="1:436" s="2" customFormat="1" x14ac:dyDescent="0.2">
      <c r="A452" s="117"/>
      <c r="B452" s="117"/>
      <c r="C452" s="117"/>
      <c r="D452" s="117"/>
      <c r="E452" s="117"/>
      <c r="F452" s="117"/>
      <c r="G452" s="117"/>
      <c r="H452" s="117"/>
      <c r="I452" s="117"/>
      <c r="J452" s="117"/>
      <c r="K452" s="56"/>
      <c r="L452" s="56"/>
      <c r="M452" s="56"/>
      <c r="N452" s="56"/>
      <c r="O452" s="56"/>
      <c r="P452" s="56"/>
      <c r="Q452" s="46"/>
      <c r="R452" s="46"/>
      <c r="S452" s="46"/>
      <c r="T452" s="46"/>
      <c r="U452" s="46"/>
      <c r="V452" s="46"/>
      <c r="W452" s="46"/>
      <c r="X452" s="46"/>
      <c r="Y452" s="46"/>
      <c r="Z452" s="46"/>
      <c r="AA452" s="46"/>
      <c r="AB452" s="46"/>
      <c r="AC452" s="46"/>
      <c r="AD452" s="46"/>
      <c r="AE452" s="46"/>
      <c r="AF452" s="46"/>
      <c r="AG452" s="46"/>
      <c r="AH452" s="46"/>
      <c r="AI452" s="46"/>
      <c r="AJ452" s="46"/>
      <c r="AK452" s="46"/>
      <c r="AL452" s="46"/>
      <c r="AM452" s="46"/>
      <c r="AN452" s="46"/>
      <c r="AO452" s="46"/>
      <c r="AP452" s="46"/>
      <c r="AQ452" s="46"/>
      <c r="AR452" s="46"/>
      <c r="AS452" s="46"/>
      <c r="AT452" s="46"/>
      <c r="AU452" s="46"/>
      <c r="AV452" s="46"/>
      <c r="AW452" s="46"/>
      <c r="AX452" s="46"/>
      <c r="AY452" s="46"/>
      <c r="AZ452" s="46"/>
      <c r="BA452" s="46"/>
      <c r="BB452" s="46"/>
      <c r="BC452" s="46"/>
      <c r="BD452" s="46"/>
      <c r="BE452" s="46"/>
      <c r="BF452" s="46"/>
      <c r="BG452" s="46"/>
      <c r="BH452" s="46"/>
      <c r="BI452" s="46"/>
      <c r="BJ452" s="46"/>
      <c r="BK452" s="46"/>
      <c r="BL452" s="46"/>
      <c r="BM452" s="46"/>
      <c r="BN452" s="46"/>
      <c r="BO452" s="46"/>
      <c r="BP452" s="46"/>
      <c r="BQ452" s="46"/>
      <c r="BR452" s="46"/>
      <c r="BS452" s="46"/>
      <c r="BT452" s="46"/>
      <c r="BU452" s="46"/>
      <c r="BV452" s="46"/>
      <c r="BW452" s="46"/>
      <c r="BX452" s="46"/>
      <c r="BY452" s="46"/>
      <c r="BZ452" s="46"/>
      <c r="CA452" s="46"/>
      <c r="CB452" s="46"/>
      <c r="CC452" s="46"/>
      <c r="CD452" s="46"/>
      <c r="CE452" s="46"/>
      <c r="CF452" s="46"/>
      <c r="CG452" s="46"/>
      <c r="CH452" s="46"/>
      <c r="CI452" s="46"/>
      <c r="CJ452" s="46"/>
      <c r="CK452" s="46"/>
      <c r="CL452" s="46"/>
      <c r="CM452" s="46"/>
      <c r="CN452" s="46"/>
      <c r="CO452" s="46"/>
      <c r="CP452" s="46"/>
      <c r="CQ452" s="46"/>
      <c r="CR452" s="46"/>
      <c r="CS452" s="46"/>
      <c r="CT452" s="46"/>
      <c r="CU452" s="46"/>
      <c r="CV452" s="46"/>
      <c r="CW452" s="46"/>
      <c r="CX452" s="46"/>
      <c r="CY452" s="46"/>
      <c r="CZ452" s="46"/>
      <c r="DA452" s="46"/>
      <c r="DB452" s="46"/>
      <c r="DC452" s="46"/>
      <c r="DD452" s="46"/>
      <c r="DE452" s="46"/>
      <c r="DF452" s="46"/>
      <c r="DG452" s="46"/>
      <c r="DH452" s="46"/>
      <c r="DI452" s="46"/>
      <c r="DJ452" s="46"/>
      <c r="DK452" s="46"/>
      <c r="DL452" s="46"/>
      <c r="DM452" s="46"/>
      <c r="DN452" s="46"/>
      <c r="DO452" s="46"/>
      <c r="DP452" s="46"/>
      <c r="DQ452" s="46"/>
      <c r="DR452" s="46"/>
      <c r="DS452" s="46"/>
      <c r="DT452" s="46"/>
      <c r="DU452" s="46"/>
      <c r="DV452" s="46"/>
      <c r="DW452" s="46"/>
      <c r="DX452" s="46"/>
      <c r="DY452" s="46"/>
      <c r="DZ452" s="46"/>
      <c r="EA452" s="46"/>
      <c r="EB452" s="46"/>
      <c r="EC452" s="46"/>
      <c r="ED452" s="46"/>
      <c r="EE452" s="46"/>
      <c r="EF452" s="46"/>
      <c r="EG452" s="46"/>
      <c r="EH452" s="46"/>
      <c r="EI452" s="46"/>
      <c r="EJ452" s="46"/>
      <c r="EK452" s="46"/>
      <c r="EL452" s="46"/>
      <c r="EM452" s="46"/>
      <c r="EN452" s="46"/>
      <c r="EO452" s="46"/>
      <c r="EP452" s="46"/>
      <c r="EQ452" s="46"/>
      <c r="ER452" s="46"/>
      <c r="ES452" s="46"/>
      <c r="ET452" s="46"/>
      <c r="EU452" s="46"/>
      <c r="EV452" s="46"/>
      <c r="EW452" s="46"/>
      <c r="EX452" s="46"/>
      <c r="EY452" s="46"/>
      <c r="EZ452" s="46"/>
      <c r="FA452" s="46"/>
      <c r="FB452" s="46"/>
      <c r="FC452" s="46"/>
      <c r="FD452" s="46"/>
      <c r="FE452" s="46"/>
      <c r="FF452" s="46"/>
      <c r="FG452" s="46"/>
      <c r="FH452" s="46"/>
      <c r="FI452" s="46"/>
      <c r="FJ452" s="46"/>
      <c r="FK452" s="46"/>
      <c r="FL452" s="46"/>
      <c r="FM452" s="46"/>
      <c r="FN452" s="46"/>
      <c r="FO452" s="46"/>
      <c r="FP452" s="46"/>
      <c r="FQ452" s="46"/>
      <c r="FR452" s="46"/>
      <c r="FS452" s="46"/>
      <c r="FT452" s="46"/>
      <c r="FU452" s="46"/>
      <c r="FV452" s="46"/>
      <c r="FW452" s="46"/>
      <c r="FX452" s="46"/>
      <c r="FY452" s="46"/>
      <c r="FZ452" s="46"/>
      <c r="GA452" s="46"/>
      <c r="GB452" s="46"/>
      <c r="GC452" s="46"/>
      <c r="GD452" s="46"/>
      <c r="GE452" s="46"/>
      <c r="GF452" s="46"/>
      <c r="GG452" s="46"/>
      <c r="GH452" s="46"/>
      <c r="GI452" s="46"/>
      <c r="GJ452" s="46"/>
      <c r="GK452" s="46"/>
      <c r="GL452" s="46"/>
      <c r="GM452" s="46"/>
      <c r="GN452" s="46"/>
      <c r="GO452" s="46"/>
      <c r="GP452" s="46"/>
      <c r="GQ452" s="46"/>
      <c r="GR452" s="46"/>
      <c r="GS452" s="46"/>
      <c r="GT452" s="46"/>
      <c r="GU452" s="46"/>
      <c r="GV452" s="46"/>
      <c r="GW452" s="46"/>
      <c r="GX452" s="46"/>
      <c r="GY452" s="46"/>
      <c r="GZ452" s="46"/>
      <c r="HA452" s="46"/>
      <c r="HB452" s="46"/>
      <c r="HC452" s="46"/>
      <c r="HD452" s="46"/>
      <c r="HE452" s="46"/>
      <c r="HF452" s="46"/>
      <c r="HG452" s="46"/>
      <c r="HH452" s="46"/>
      <c r="HI452" s="46"/>
      <c r="HJ452" s="46"/>
      <c r="HK452" s="46"/>
      <c r="HL452" s="46"/>
      <c r="HM452" s="46"/>
      <c r="HN452" s="46"/>
      <c r="HO452" s="46"/>
      <c r="HP452" s="46"/>
      <c r="HQ452" s="46"/>
      <c r="HR452" s="46"/>
      <c r="HS452" s="46"/>
      <c r="HT452" s="46"/>
      <c r="HU452" s="46"/>
      <c r="HV452" s="46"/>
      <c r="HW452" s="46"/>
      <c r="HX452" s="46"/>
      <c r="HY452" s="46"/>
      <c r="HZ452" s="46"/>
      <c r="IA452" s="46"/>
      <c r="IB452" s="46"/>
      <c r="IC452" s="46"/>
      <c r="ID452" s="46"/>
      <c r="IE452" s="46"/>
      <c r="IF452" s="46"/>
      <c r="IG452" s="46"/>
      <c r="IH452" s="46"/>
      <c r="II452" s="46"/>
      <c r="IJ452" s="46"/>
      <c r="IK452" s="46"/>
      <c r="IL452" s="46"/>
      <c r="IM452" s="46"/>
      <c r="IN452" s="46"/>
      <c r="IO452" s="46"/>
      <c r="IP452" s="46"/>
      <c r="IQ452" s="46"/>
      <c r="IR452" s="46"/>
      <c r="IS452" s="46"/>
      <c r="IT452" s="46"/>
      <c r="IU452" s="46"/>
      <c r="IV452" s="46"/>
      <c r="IW452" s="46"/>
      <c r="IX452" s="46"/>
      <c r="IY452" s="46"/>
      <c r="IZ452" s="46"/>
      <c r="JA452" s="46"/>
      <c r="JB452" s="46"/>
      <c r="JC452" s="46"/>
      <c r="JD452" s="46"/>
      <c r="JE452" s="46"/>
      <c r="JF452" s="46"/>
      <c r="JG452" s="46"/>
      <c r="JH452" s="46"/>
      <c r="JI452" s="46"/>
      <c r="JJ452" s="46"/>
      <c r="JK452" s="46"/>
      <c r="JL452" s="46"/>
      <c r="JM452" s="46"/>
      <c r="JN452" s="46"/>
      <c r="JO452" s="46"/>
      <c r="JP452" s="46"/>
      <c r="JQ452" s="46"/>
      <c r="JR452" s="46"/>
      <c r="JS452" s="46"/>
      <c r="JT452" s="46"/>
      <c r="JU452" s="46"/>
      <c r="JV452" s="46"/>
      <c r="JW452" s="46"/>
      <c r="JX452" s="46"/>
      <c r="JY452" s="46"/>
      <c r="JZ452" s="46"/>
      <c r="KA452" s="46"/>
      <c r="KB452" s="46"/>
      <c r="KC452" s="46"/>
      <c r="KD452" s="46"/>
      <c r="KE452" s="46"/>
      <c r="KF452" s="46"/>
      <c r="KG452" s="46"/>
      <c r="KH452" s="46"/>
      <c r="KI452" s="46"/>
      <c r="KJ452" s="46"/>
      <c r="KK452" s="46"/>
      <c r="KL452" s="46"/>
      <c r="KM452" s="46"/>
      <c r="KN452" s="46"/>
      <c r="KO452" s="46"/>
      <c r="KP452" s="46"/>
      <c r="KQ452" s="46"/>
      <c r="KR452" s="46"/>
      <c r="KS452" s="46"/>
      <c r="KT452" s="46"/>
      <c r="KU452" s="46"/>
      <c r="KV452" s="46"/>
      <c r="KW452" s="46"/>
      <c r="KX452" s="46"/>
      <c r="KY452" s="46"/>
      <c r="KZ452" s="46"/>
      <c r="LA452" s="46"/>
      <c r="LB452" s="46"/>
      <c r="LC452" s="46"/>
      <c r="LD452" s="46"/>
      <c r="LE452" s="46"/>
      <c r="LF452" s="46"/>
      <c r="LG452" s="46"/>
      <c r="LH452" s="46"/>
      <c r="LI452" s="46"/>
      <c r="LJ452" s="46"/>
      <c r="LK452" s="46"/>
      <c r="LL452" s="46"/>
      <c r="LM452" s="46"/>
      <c r="LN452" s="46"/>
      <c r="LO452" s="46"/>
      <c r="LP452" s="46"/>
      <c r="LQ452" s="46"/>
      <c r="LR452" s="46"/>
      <c r="LS452" s="46"/>
      <c r="LT452" s="46"/>
      <c r="LU452" s="46"/>
      <c r="LV452" s="46"/>
      <c r="LW452" s="46"/>
      <c r="LX452" s="46"/>
      <c r="LY452" s="46"/>
      <c r="LZ452" s="46"/>
      <c r="MA452" s="46"/>
      <c r="MB452" s="46"/>
      <c r="MC452" s="46"/>
      <c r="MD452" s="46"/>
      <c r="ME452" s="46"/>
      <c r="MF452" s="46"/>
      <c r="MG452" s="46"/>
      <c r="MH452" s="46"/>
      <c r="MI452" s="46"/>
      <c r="MJ452" s="46"/>
      <c r="MK452" s="46"/>
      <c r="ML452" s="46"/>
      <c r="MM452" s="46"/>
      <c r="MN452" s="46"/>
      <c r="MO452" s="46"/>
      <c r="MP452" s="46"/>
      <c r="MQ452" s="46"/>
      <c r="MR452" s="46"/>
      <c r="MS452" s="46"/>
      <c r="MT452" s="46"/>
      <c r="MU452" s="46"/>
      <c r="MV452" s="46"/>
      <c r="MW452" s="46"/>
      <c r="MX452" s="46"/>
      <c r="MY452" s="46"/>
      <c r="MZ452" s="46"/>
      <c r="NA452" s="46"/>
      <c r="NB452" s="46"/>
      <c r="NC452" s="46"/>
      <c r="ND452" s="46"/>
      <c r="NE452" s="46"/>
      <c r="NF452" s="46"/>
      <c r="NG452" s="46"/>
      <c r="NH452" s="46"/>
      <c r="NI452" s="46"/>
      <c r="NJ452" s="46"/>
      <c r="NK452" s="46"/>
      <c r="NL452" s="46"/>
      <c r="NM452" s="46"/>
      <c r="NN452" s="46"/>
      <c r="NO452" s="46"/>
      <c r="NP452" s="46"/>
      <c r="NQ452" s="46"/>
      <c r="NR452" s="46"/>
      <c r="NS452" s="46"/>
      <c r="NT452" s="46"/>
      <c r="NU452" s="46"/>
      <c r="NV452" s="46"/>
      <c r="NW452" s="46"/>
      <c r="NX452" s="46"/>
      <c r="NY452" s="46"/>
      <c r="NZ452" s="46"/>
      <c r="OA452" s="46"/>
      <c r="OB452" s="46"/>
      <c r="OC452" s="46"/>
      <c r="OD452" s="46"/>
      <c r="OE452" s="46"/>
      <c r="OF452" s="46"/>
      <c r="OG452" s="46"/>
      <c r="OH452" s="46"/>
      <c r="OI452" s="46"/>
      <c r="OJ452" s="46"/>
      <c r="OK452" s="46"/>
      <c r="OL452" s="46"/>
      <c r="OM452" s="46"/>
      <c r="ON452" s="46"/>
      <c r="OO452" s="46"/>
      <c r="OP452" s="46"/>
      <c r="OQ452" s="46"/>
      <c r="OR452" s="46"/>
      <c r="OS452" s="46"/>
      <c r="OT452" s="46"/>
      <c r="OU452" s="46"/>
      <c r="OV452" s="46"/>
      <c r="OW452" s="46"/>
      <c r="OX452" s="46"/>
      <c r="OY452" s="46"/>
      <c r="OZ452" s="46"/>
      <c r="PA452" s="46"/>
      <c r="PB452" s="46"/>
      <c r="PC452" s="46"/>
      <c r="PD452" s="46"/>
      <c r="PE452" s="46"/>
      <c r="PF452" s="46"/>
      <c r="PG452" s="46"/>
      <c r="PH452" s="46"/>
      <c r="PI452" s="46"/>
      <c r="PJ452" s="46"/>
      <c r="PK452" s="46"/>
      <c r="PL452" s="46"/>
      <c r="PM452" s="46"/>
      <c r="PN452" s="46"/>
      <c r="PO452" s="46"/>
      <c r="PP452" s="46"/>
      <c r="PQ452" s="46"/>
      <c r="PR452" s="46"/>
      <c r="PS452" s="46"/>
      <c r="PT452" s="46"/>
    </row>
    <row r="453" spans="1:436" x14ac:dyDescent="0.2">
      <c r="A453" s="100"/>
      <c r="B453" s="57"/>
      <c r="C453" s="57"/>
      <c r="D453" s="57"/>
      <c r="E453" s="57"/>
      <c r="F453" s="57"/>
      <c r="G453" s="57"/>
      <c r="H453" s="57"/>
      <c r="I453" s="57"/>
      <c r="J453" s="57"/>
      <c r="K453" s="51"/>
      <c r="L453" s="51"/>
      <c r="M453" s="51"/>
      <c r="N453" s="51"/>
      <c r="O453" s="51"/>
      <c r="P453" s="51"/>
    </row>
    <row r="454" spans="1:436" x14ac:dyDescent="0.2">
      <c r="A454" s="121"/>
      <c r="B454" s="121"/>
      <c r="C454" s="121"/>
      <c r="D454" s="121"/>
      <c r="E454" s="121"/>
      <c r="F454" s="121"/>
      <c r="G454" s="121"/>
      <c r="H454" s="121"/>
      <c r="I454" s="121"/>
      <c r="J454" s="121"/>
      <c r="K454" s="56"/>
      <c r="L454" s="56"/>
      <c r="M454" s="56"/>
      <c r="N454" s="56"/>
      <c r="O454" s="56"/>
      <c r="P454" s="56"/>
    </row>
    <row r="455" spans="1:436" x14ac:dyDescent="0.2">
      <c r="A455" s="104"/>
      <c r="B455" s="105"/>
      <c r="C455" s="105"/>
      <c r="D455" s="105"/>
      <c r="E455" s="105"/>
      <c r="F455" s="105"/>
      <c r="G455" s="105"/>
      <c r="H455" s="105"/>
      <c r="I455" s="105"/>
      <c r="J455" s="105"/>
      <c r="K455" s="105"/>
      <c r="L455" s="105"/>
      <c r="M455" s="105"/>
      <c r="N455" s="105"/>
      <c r="O455" s="105"/>
      <c r="P455" s="105"/>
    </row>
    <row r="456" spans="1:436" x14ac:dyDescent="0.2">
      <c r="A456" s="56"/>
      <c r="B456" s="57"/>
      <c r="C456" s="57"/>
      <c r="D456" s="57"/>
      <c r="E456" s="57"/>
      <c r="F456" s="57"/>
      <c r="G456" s="57"/>
      <c r="H456" s="57"/>
      <c r="I456" s="57"/>
      <c r="J456" s="57"/>
      <c r="K456" s="51"/>
      <c r="L456" s="51"/>
      <c r="M456" s="51"/>
      <c r="N456" s="51"/>
      <c r="O456" s="51"/>
      <c r="P456" s="51"/>
    </row>
    <row r="457" spans="1:436" x14ac:dyDescent="0.2">
      <c r="A457" s="106"/>
      <c r="B457" s="97"/>
      <c r="C457" s="107"/>
      <c r="D457" s="107"/>
      <c r="E457" s="107"/>
      <c r="F457" s="107"/>
      <c r="G457" s="107"/>
      <c r="H457" s="107"/>
      <c r="I457" s="107"/>
      <c r="J457" s="107"/>
      <c r="K457" s="108"/>
      <c r="L457" s="108"/>
      <c r="M457" s="108"/>
      <c r="N457" s="108"/>
      <c r="O457" s="108"/>
      <c r="P457" s="108"/>
    </row>
    <row r="458" spans="1:436" x14ac:dyDescent="0.2">
      <c r="A458" s="106"/>
      <c r="B458" s="107"/>
      <c r="C458" s="107"/>
      <c r="D458" s="107"/>
      <c r="E458" s="107"/>
      <c r="F458" s="107"/>
      <c r="G458" s="107"/>
      <c r="H458" s="107"/>
      <c r="I458" s="107"/>
      <c r="J458" s="107"/>
      <c r="K458" s="109"/>
      <c r="L458" s="109"/>
      <c r="M458" s="109"/>
      <c r="N458" s="109"/>
      <c r="O458" s="109"/>
      <c r="P458" s="109"/>
    </row>
    <row r="459" spans="1:436" s="2" customFormat="1" x14ac:dyDescent="0.2">
      <c r="A459" s="110"/>
      <c r="B459" s="97"/>
      <c r="C459" s="107"/>
      <c r="D459" s="107"/>
      <c r="E459" s="107"/>
      <c r="F459" s="107"/>
      <c r="G459" s="107"/>
      <c r="H459" s="107"/>
      <c r="I459" s="107"/>
      <c r="J459" s="107"/>
      <c r="K459" s="108"/>
      <c r="L459" s="108"/>
      <c r="M459" s="108"/>
      <c r="N459" s="108"/>
      <c r="O459" s="108"/>
      <c r="P459" s="108"/>
      <c r="Q459" s="46"/>
      <c r="R459" s="46"/>
      <c r="S459" s="46"/>
      <c r="T459" s="46"/>
      <c r="U459" s="46"/>
      <c r="V459" s="46"/>
      <c r="W459" s="46"/>
      <c r="X459" s="46"/>
      <c r="Y459" s="46"/>
      <c r="Z459" s="46"/>
      <c r="AA459" s="46"/>
      <c r="AB459" s="46"/>
      <c r="AC459" s="46"/>
      <c r="AD459" s="46"/>
      <c r="AE459" s="46"/>
      <c r="AF459" s="46"/>
      <c r="AG459" s="46"/>
      <c r="AH459" s="46"/>
      <c r="AI459" s="46"/>
      <c r="AJ459" s="46"/>
      <c r="AK459" s="46"/>
      <c r="AL459" s="46"/>
      <c r="AM459" s="46"/>
      <c r="AN459" s="46"/>
      <c r="AO459" s="46"/>
      <c r="AP459" s="46"/>
      <c r="AQ459" s="46"/>
      <c r="AR459" s="46"/>
      <c r="AS459" s="46"/>
      <c r="AT459" s="46"/>
      <c r="AU459" s="46"/>
      <c r="AV459" s="46"/>
      <c r="AW459" s="46"/>
      <c r="AX459" s="46"/>
      <c r="AY459" s="46"/>
      <c r="AZ459" s="46"/>
      <c r="BA459" s="46"/>
      <c r="BB459" s="46"/>
      <c r="BC459" s="46"/>
      <c r="BD459" s="46"/>
      <c r="BE459" s="46"/>
      <c r="BF459" s="46"/>
      <c r="BG459" s="46"/>
      <c r="BH459" s="46"/>
      <c r="BI459" s="46"/>
      <c r="BJ459" s="46"/>
      <c r="BK459" s="46"/>
      <c r="BL459" s="46"/>
      <c r="BM459" s="46"/>
      <c r="BN459" s="46"/>
      <c r="BO459" s="46"/>
      <c r="BP459" s="46"/>
      <c r="BQ459" s="46"/>
      <c r="BR459" s="46"/>
      <c r="BS459" s="46"/>
      <c r="BT459" s="46"/>
      <c r="BU459" s="46"/>
      <c r="BV459" s="46"/>
      <c r="BW459" s="46"/>
      <c r="BX459" s="46"/>
      <c r="BY459" s="46"/>
      <c r="BZ459" s="46"/>
      <c r="CA459" s="46"/>
      <c r="CB459" s="46"/>
      <c r="CC459" s="46"/>
      <c r="CD459" s="46"/>
      <c r="CE459" s="46"/>
      <c r="CF459" s="46"/>
      <c r="CG459" s="46"/>
      <c r="CH459" s="46"/>
      <c r="CI459" s="46"/>
      <c r="CJ459" s="46"/>
      <c r="CK459" s="46"/>
      <c r="CL459" s="46"/>
      <c r="CM459" s="46"/>
      <c r="CN459" s="46"/>
      <c r="CO459" s="46"/>
      <c r="CP459" s="46"/>
      <c r="CQ459" s="46"/>
      <c r="CR459" s="46"/>
      <c r="CS459" s="46"/>
      <c r="CT459" s="46"/>
      <c r="CU459" s="46"/>
      <c r="CV459" s="46"/>
      <c r="CW459" s="46"/>
      <c r="CX459" s="46"/>
      <c r="CY459" s="46"/>
      <c r="CZ459" s="46"/>
      <c r="DA459" s="46"/>
      <c r="DB459" s="46"/>
      <c r="DC459" s="46"/>
      <c r="DD459" s="46"/>
      <c r="DE459" s="46"/>
      <c r="DF459" s="46"/>
      <c r="DG459" s="46"/>
      <c r="DH459" s="46"/>
      <c r="DI459" s="46"/>
      <c r="DJ459" s="46"/>
      <c r="DK459" s="46"/>
      <c r="DL459" s="46"/>
      <c r="DM459" s="46"/>
      <c r="DN459" s="46"/>
      <c r="DO459" s="46"/>
      <c r="DP459" s="46"/>
      <c r="DQ459" s="46"/>
      <c r="DR459" s="46"/>
      <c r="DS459" s="46"/>
      <c r="DT459" s="46"/>
      <c r="DU459" s="46"/>
      <c r="DV459" s="46"/>
      <c r="DW459" s="46"/>
      <c r="DX459" s="46"/>
      <c r="DY459" s="46"/>
      <c r="DZ459" s="46"/>
      <c r="EA459" s="46"/>
      <c r="EB459" s="46"/>
      <c r="EC459" s="46"/>
      <c r="ED459" s="46"/>
      <c r="EE459" s="46"/>
      <c r="EF459" s="46"/>
      <c r="EG459" s="46"/>
      <c r="EH459" s="46"/>
      <c r="EI459" s="46"/>
      <c r="EJ459" s="46"/>
      <c r="EK459" s="46"/>
      <c r="EL459" s="46"/>
      <c r="EM459" s="46"/>
      <c r="EN459" s="46"/>
      <c r="EO459" s="46"/>
      <c r="EP459" s="46"/>
      <c r="EQ459" s="46"/>
      <c r="ER459" s="46"/>
      <c r="ES459" s="46"/>
      <c r="ET459" s="46"/>
      <c r="EU459" s="46"/>
      <c r="EV459" s="46"/>
      <c r="EW459" s="46"/>
      <c r="EX459" s="46"/>
      <c r="EY459" s="46"/>
      <c r="EZ459" s="46"/>
      <c r="FA459" s="46"/>
      <c r="FB459" s="46"/>
      <c r="FC459" s="46"/>
      <c r="FD459" s="46"/>
      <c r="FE459" s="46"/>
      <c r="FF459" s="46"/>
      <c r="FG459" s="46"/>
      <c r="FH459" s="46"/>
      <c r="FI459" s="46"/>
      <c r="FJ459" s="46"/>
      <c r="FK459" s="46"/>
      <c r="FL459" s="46"/>
      <c r="FM459" s="46"/>
      <c r="FN459" s="46"/>
      <c r="FO459" s="46"/>
      <c r="FP459" s="46"/>
      <c r="FQ459" s="46"/>
      <c r="FR459" s="46"/>
      <c r="FS459" s="46"/>
      <c r="FT459" s="46"/>
      <c r="FU459" s="46"/>
      <c r="FV459" s="46"/>
      <c r="FW459" s="46"/>
      <c r="FX459" s="46"/>
      <c r="FY459" s="46"/>
      <c r="FZ459" s="46"/>
      <c r="GA459" s="46"/>
      <c r="GB459" s="46"/>
      <c r="GC459" s="46"/>
      <c r="GD459" s="46"/>
      <c r="GE459" s="46"/>
      <c r="GF459" s="46"/>
      <c r="GG459" s="46"/>
      <c r="GH459" s="46"/>
      <c r="GI459" s="46"/>
      <c r="GJ459" s="46"/>
      <c r="GK459" s="46"/>
      <c r="GL459" s="46"/>
      <c r="GM459" s="46"/>
      <c r="GN459" s="46"/>
      <c r="GO459" s="46"/>
      <c r="GP459" s="46"/>
      <c r="GQ459" s="46"/>
      <c r="GR459" s="46"/>
      <c r="GS459" s="46"/>
      <c r="GT459" s="46"/>
      <c r="GU459" s="46"/>
      <c r="GV459" s="46"/>
      <c r="GW459" s="46"/>
      <c r="GX459" s="46"/>
      <c r="GY459" s="46"/>
      <c r="GZ459" s="46"/>
      <c r="HA459" s="46"/>
      <c r="HB459" s="46"/>
      <c r="HC459" s="46"/>
      <c r="HD459" s="46"/>
      <c r="HE459" s="46"/>
      <c r="HF459" s="46"/>
      <c r="HG459" s="46"/>
      <c r="HH459" s="46"/>
      <c r="HI459" s="46"/>
      <c r="HJ459" s="46"/>
      <c r="HK459" s="46"/>
      <c r="HL459" s="46"/>
      <c r="HM459" s="46"/>
      <c r="HN459" s="46"/>
      <c r="HO459" s="46"/>
      <c r="HP459" s="46"/>
      <c r="HQ459" s="46"/>
      <c r="HR459" s="46"/>
      <c r="HS459" s="46"/>
      <c r="HT459" s="46"/>
      <c r="HU459" s="46"/>
      <c r="HV459" s="46"/>
      <c r="HW459" s="46"/>
      <c r="HX459" s="46"/>
      <c r="HY459" s="46"/>
      <c r="HZ459" s="46"/>
      <c r="IA459" s="46"/>
      <c r="IB459" s="46"/>
      <c r="IC459" s="46"/>
      <c r="ID459" s="46"/>
      <c r="IE459" s="46"/>
      <c r="IF459" s="46"/>
      <c r="IG459" s="46"/>
      <c r="IH459" s="46"/>
      <c r="II459" s="46"/>
      <c r="IJ459" s="46"/>
      <c r="IK459" s="46"/>
      <c r="IL459" s="46"/>
      <c r="IM459" s="46"/>
      <c r="IN459" s="46"/>
      <c r="IO459" s="46"/>
      <c r="IP459" s="46"/>
      <c r="IQ459" s="46"/>
      <c r="IR459" s="46"/>
      <c r="IS459" s="46"/>
      <c r="IT459" s="46"/>
      <c r="IU459" s="46"/>
      <c r="IV459" s="46"/>
      <c r="IW459" s="46"/>
      <c r="IX459" s="46"/>
      <c r="IY459" s="46"/>
      <c r="IZ459" s="46"/>
      <c r="JA459" s="46"/>
      <c r="JB459" s="46"/>
      <c r="JC459" s="46"/>
      <c r="JD459" s="46"/>
      <c r="JE459" s="46"/>
      <c r="JF459" s="46"/>
      <c r="JG459" s="46"/>
      <c r="JH459" s="46"/>
      <c r="JI459" s="46"/>
      <c r="JJ459" s="46"/>
      <c r="JK459" s="46"/>
      <c r="JL459" s="46"/>
      <c r="JM459" s="46"/>
      <c r="JN459" s="46"/>
      <c r="JO459" s="46"/>
      <c r="JP459" s="46"/>
      <c r="JQ459" s="46"/>
      <c r="JR459" s="46"/>
      <c r="JS459" s="46"/>
      <c r="JT459" s="46"/>
      <c r="JU459" s="46"/>
      <c r="JV459" s="46"/>
      <c r="JW459" s="46"/>
      <c r="JX459" s="46"/>
      <c r="JY459" s="46"/>
      <c r="JZ459" s="46"/>
      <c r="KA459" s="46"/>
      <c r="KB459" s="46"/>
      <c r="KC459" s="46"/>
      <c r="KD459" s="46"/>
      <c r="KE459" s="46"/>
      <c r="KF459" s="46"/>
      <c r="KG459" s="46"/>
      <c r="KH459" s="46"/>
      <c r="KI459" s="46"/>
      <c r="KJ459" s="46"/>
      <c r="KK459" s="46"/>
      <c r="KL459" s="46"/>
      <c r="KM459" s="46"/>
      <c r="KN459" s="46"/>
      <c r="KO459" s="46"/>
      <c r="KP459" s="46"/>
      <c r="KQ459" s="46"/>
      <c r="KR459" s="46"/>
      <c r="KS459" s="46"/>
      <c r="KT459" s="46"/>
      <c r="KU459" s="46"/>
      <c r="KV459" s="46"/>
      <c r="KW459" s="46"/>
      <c r="KX459" s="46"/>
      <c r="KY459" s="46"/>
      <c r="KZ459" s="46"/>
      <c r="LA459" s="46"/>
      <c r="LB459" s="46"/>
      <c r="LC459" s="46"/>
      <c r="LD459" s="46"/>
      <c r="LE459" s="46"/>
      <c r="LF459" s="46"/>
      <c r="LG459" s="46"/>
      <c r="LH459" s="46"/>
      <c r="LI459" s="46"/>
      <c r="LJ459" s="46"/>
      <c r="LK459" s="46"/>
      <c r="LL459" s="46"/>
      <c r="LM459" s="46"/>
      <c r="LN459" s="46"/>
      <c r="LO459" s="46"/>
      <c r="LP459" s="46"/>
      <c r="LQ459" s="46"/>
      <c r="LR459" s="46"/>
      <c r="LS459" s="46"/>
      <c r="LT459" s="46"/>
      <c r="LU459" s="46"/>
      <c r="LV459" s="46"/>
      <c r="LW459" s="46"/>
      <c r="LX459" s="46"/>
      <c r="LY459" s="46"/>
      <c r="LZ459" s="46"/>
      <c r="MA459" s="46"/>
      <c r="MB459" s="46"/>
      <c r="MC459" s="46"/>
      <c r="MD459" s="46"/>
      <c r="ME459" s="46"/>
      <c r="MF459" s="46"/>
      <c r="MG459" s="46"/>
      <c r="MH459" s="46"/>
      <c r="MI459" s="46"/>
      <c r="MJ459" s="46"/>
      <c r="MK459" s="46"/>
      <c r="ML459" s="46"/>
      <c r="MM459" s="46"/>
      <c r="MN459" s="46"/>
      <c r="MO459" s="46"/>
      <c r="MP459" s="46"/>
      <c r="MQ459" s="46"/>
      <c r="MR459" s="46"/>
      <c r="MS459" s="46"/>
      <c r="MT459" s="46"/>
      <c r="MU459" s="46"/>
      <c r="MV459" s="46"/>
      <c r="MW459" s="46"/>
      <c r="MX459" s="46"/>
      <c r="MY459" s="46"/>
      <c r="MZ459" s="46"/>
      <c r="NA459" s="46"/>
      <c r="NB459" s="46"/>
      <c r="NC459" s="46"/>
      <c r="ND459" s="46"/>
      <c r="NE459" s="46"/>
      <c r="NF459" s="46"/>
      <c r="NG459" s="46"/>
      <c r="NH459" s="46"/>
      <c r="NI459" s="46"/>
      <c r="NJ459" s="46"/>
      <c r="NK459" s="46"/>
      <c r="NL459" s="46"/>
      <c r="NM459" s="46"/>
      <c r="NN459" s="46"/>
      <c r="NO459" s="46"/>
      <c r="NP459" s="46"/>
      <c r="NQ459" s="46"/>
      <c r="NR459" s="46"/>
      <c r="NS459" s="46"/>
      <c r="NT459" s="46"/>
      <c r="NU459" s="46"/>
      <c r="NV459" s="46"/>
      <c r="NW459" s="46"/>
      <c r="NX459" s="46"/>
      <c r="NY459" s="46"/>
      <c r="NZ459" s="46"/>
      <c r="OA459" s="46"/>
      <c r="OB459" s="46"/>
      <c r="OC459" s="46"/>
      <c r="OD459" s="46"/>
      <c r="OE459" s="46"/>
      <c r="OF459" s="46"/>
      <c r="OG459" s="46"/>
      <c r="OH459" s="46"/>
      <c r="OI459" s="46"/>
      <c r="OJ459" s="46"/>
      <c r="OK459" s="46"/>
      <c r="OL459" s="46"/>
      <c r="OM459" s="46"/>
      <c r="ON459" s="46"/>
      <c r="OO459" s="46"/>
      <c r="OP459" s="46"/>
      <c r="OQ459" s="46"/>
      <c r="OR459" s="46"/>
      <c r="OS459" s="46"/>
      <c r="OT459" s="46"/>
      <c r="OU459" s="46"/>
      <c r="OV459" s="46"/>
      <c r="OW459" s="46"/>
      <c r="OX459" s="46"/>
      <c r="OY459" s="46"/>
      <c r="OZ459" s="46"/>
      <c r="PA459" s="46"/>
      <c r="PB459" s="46"/>
      <c r="PC459" s="46"/>
      <c r="PD459" s="46"/>
      <c r="PE459" s="46"/>
      <c r="PF459" s="46"/>
      <c r="PG459" s="46"/>
      <c r="PH459" s="46"/>
      <c r="PI459" s="46"/>
      <c r="PJ459" s="46"/>
      <c r="PK459" s="46"/>
      <c r="PL459" s="46"/>
      <c r="PM459" s="46"/>
      <c r="PN459" s="46"/>
      <c r="PO459" s="46"/>
      <c r="PP459" s="46"/>
      <c r="PQ459" s="46"/>
      <c r="PR459" s="46"/>
      <c r="PS459" s="46"/>
      <c r="PT459" s="46"/>
    </row>
    <row r="460" spans="1:436" x14ac:dyDescent="0.2">
      <c r="A460" s="110"/>
      <c r="B460" s="97"/>
      <c r="C460" s="107"/>
      <c r="D460" s="107"/>
      <c r="E460" s="107"/>
      <c r="F460" s="107"/>
      <c r="G460" s="107"/>
      <c r="H460" s="107"/>
      <c r="I460" s="107"/>
      <c r="J460" s="107"/>
      <c r="K460" s="108"/>
      <c r="L460" s="108"/>
      <c r="M460" s="108"/>
      <c r="N460" s="108"/>
      <c r="O460" s="108"/>
      <c r="P460" s="108"/>
    </row>
    <row r="461" spans="1:436" x14ac:dyDescent="0.2">
      <c r="A461" s="96"/>
      <c r="B461" s="97"/>
      <c r="C461" s="111"/>
      <c r="D461" s="111"/>
      <c r="E461" s="111"/>
      <c r="F461" s="111"/>
      <c r="G461" s="111"/>
      <c r="H461" s="111"/>
      <c r="I461" s="111"/>
      <c r="J461" s="111"/>
      <c r="K461" s="112"/>
      <c r="L461" s="112"/>
      <c r="M461" s="112"/>
      <c r="N461" s="112"/>
      <c r="O461" s="112"/>
      <c r="P461" s="112"/>
    </row>
    <row r="462" spans="1:436" ht="13.5" x14ac:dyDescent="0.2">
      <c r="A462" s="25"/>
      <c r="B462" s="11"/>
      <c r="C462" s="23"/>
      <c r="D462" s="23"/>
      <c r="E462" s="23"/>
      <c r="F462" s="23"/>
      <c r="G462" s="23"/>
      <c r="H462" s="23"/>
      <c r="I462" s="23"/>
      <c r="J462" s="23"/>
      <c r="K462" s="24"/>
      <c r="L462" s="24"/>
      <c r="M462" s="24"/>
      <c r="N462" s="24"/>
      <c r="O462" s="24"/>
      <c r="P462" s="24"/>
    </row>
    <row r="463" spans="1:436" x14ac:dyDescent="0.2">
      <c r="A463" s="20"/>
      <c r="B463" s="11"/>
      <c r="C463" s="23"/>
      <c r="D463" s="23"/>
      <c r="E463" s="23"/>
      <c r="F463" s="23"/>
      <c r="G463" s="23"/>
      <c r="H463" s="23"/>
      <c r="I463" s="23"/>
      <c r="J463" s="23"/>
      <c r="K463" s="24"/>
      <c r="L463" s="24"/>
      <c r="M463" s="24"/>
      <c r="N463" s="24"/>
      <c r="O463" s="24"/>
      <c r="P463" s="24"/>
    </row>
    <row r="464" spans="1:436" s="2" customFormat="1" x14ac:dyDescent="0.2">
      <c r="A464" s="20"/>
      <c r="B464" s="26"/>
      <c r="C464" s="12"/>
      <c r="D464" s="12"/>
      <c r="E464" s="12"/>
      <c r="F464" s="12"/>
      <c r="G464" s="12"/>
      <c r="H464" s="12"/>
      <c r="I464" s="12"/>
      <c r="J464" s="12"/>
      <c r="K464" s="8"/>
      <c r="L464" s="8"/>
      <c r="M464" s="8"/>
      <c r="N464" s="8"/>
      <c r="O464" s="8"/>
      <c r="P464" s="8"/>
      <c r="Q464" s="46"/>
      <c r="R464" s="46"/>
      <c r="S464" s="46"/>
      <c r="T464" s="46"/>
      <c r="U464" s="46"/>
      <c r="V464" s="46"/>
      <c r="W464" s="46"/>
      <c r="X464" s="46"/>
      <c r="Y464" s="46"/>
      <c r="Z464" s="46"/>
      <c r="AA464" s="46"/>
      <c r="AB464" s="46"/>
      <c r="AC464" s="46"/>
      <c r="AD464" s="46"/>
      <c r="AE464" s="46"/>
      <c r="AF464" s="46"/>
      <c r="AG464" s="46"/>
      <c r="AH464" s="46"/>
      <c r="AI464" s="46"/>
      <c r="AJ464" s="46"/>
      <c r="AK464" s="46"/>
      <c r="AL464" s="46"/>
      <c r="AM464" s="46"/>
      <c r="AN464" s="46"/>
      <c r="AO464" s="46"/>
      <c r="AP464" s="46"/>
      <c r="AQ464" s="46"/>
      <c r="AR464" s="46"/>
      <c r="AS464" s="46"/>
      <c r="AT464" s="46"/>
      <c r="AU464" s="46"/>
      <c r="AV464" s="46"/>
      <c r="AW464" s="46"/>
      <c r="AX464" s="46"/>
      <c r="AY464" s="46"/>
      <c r="AZ464" s="46"/>
      <c r="BA464" s="46"/>
      <c r="BB464" s="46"/>
      <c r="BC464" s="46"/>
      <c r="BD464" s="46"/>
      <c r="BE464" s="46"/>
      <c r="BF464" s="46"/>
      <c r="BG464" s="46"/>
      <c r="BH464" s="46"/>
      <c r="BI464" s="46"/>
      <c r="BJ464" s="46"/>
      <c r="BK464" s="46"/>
      <c r="BL464" s="46"/>
      <c r="BM464" s="46"/>
      <c r="BN464" s="46"/>
      <c r="BO464" s="46"/>
      <c r="BP464" s="46"/>
      <c r="BQ464" s="46"/>
      <c r="BR464" s="46"/>
      <c r="BS464" s="46"/>
      <c r="BT464" s="46"/>
      <c r="BU464" s="46"/>
      <c r="BV464" s="46"/>
      <c r="BW464" s="46"/>
      <c r="BX464" s="46"/>
      <c r="BY464" s="46"/>
      <c r="BZ464" s="46"/>
      <c r="CA464" s="46"/>
      <c r="CB464" s="46"/>
      <c r="CC464" s="46"/>
      <c r="CD464" s="46"/>
      <c r="CE464" s="46"/>
      <c r="CF464" s="46"/>
      <c r="CG464" s="46"/>
      <c r="CH464" s="46"/>
      <c r="CI464" s="46"/>
      <c r="CJ464" s="46"/>
      <c r="CK464" s="46"/>
      <c r="CL464" s="46"/>
      <c r="CM464" s="46"/>
      <c r="CN464" s="46"/>
      <c r="CO464" s="46"/>
      <c r="CP464" s="46"/>
      <c r="CQ464" s="46"/>
      <c r="CR464" s="46"/>
      <c r="CS464" s="46"/>
      <c r="CT464" s="46"/>
      <c r="CU464" s="46"/>
      <c r="CV464" s="46"/>
      <c r="CW464" s="46"/>
      <c r="CX464" s="46"/>
      <c r="CY464" s="46"/>
      <c r="CZ464" s="46"/>
      <c r="DA464" s="46"/>
      <c r="DB464" s="46"/>
      <c r="DC464" s="46"/>
      <c r="DD464" s="46"/>
      <c r="DE464" s="46"/>
      <c r="DF464" s="46"/>
      <c r="DG464" s="46"/>
      <c r="DH464" s="46"/>
      <c r="DI464" s="46"/>
      <c r="DJ464" s="46"/>
      <c r="DK464" s="46"/>
      <c r="DL464" s="46"/>
      <c r="DM464" s="46"/>
      <c r="DN464" s="46"/>
      <c r="DO464" s="46"/>
      <c r="DP464" s="46"/>
      <c r="DQ464" s="46"/>
      <c r="DR464" s="46"/>
      <c r="DS464" s="46"/>
      <c r="DT464" s="46"/>
      <c r="DU464" s="46"/>
      <c r="DV464" s="46"/>
      <c r="DW464" s="46"/>
      <c r="DX464" s="46"/>
      <c r="DY464" s="46"/>
      <c r="DZ464" s="46"/>
      <c r="EA464" s="46"/>
      <c r="EB464" s="46"/>
      <c r="EC464" s="46"/>
      <c r="ED464" s="46"/>
      <c r="EE464" s="46"/>
      <c r="EF464" s="46"/>
      <c r="EG464" s="46"/>
      <c r="EH464" s="46"/>
      <c r="EI464" s="46"/>
      <c r="EJ464" s="46"/>
      <c r="EK464" s="46"/>
      <c r="EL464" s="46"/>
      <c r="EM464" s="46"/>
      <c r="EN464" s="46"/>
      <c r="EO464" s="46"/>
      <c r="EP464" s="46"/>
      <c r="EQ464" s="46"/>
      <c r="ER464" s="46"/>
      <c r="ES464" s="46"/>
      <c r="ET464" s="46"/>
      <c r="EU464" s="46"/>
      <c r="EV464" s="46"/>
      <c r="EW464" s="46"/>
      <c r="EX464" s="46"/>
      <c r="EY464" s="46"/>
      <c r="EZ464" s="46"/>
      <c r="FA464" s="46"/>
      <c r="FB464" s="46"/>
      <c r="FC464" s="46"/>
      <c r="FD464" s="46"/>
      <c r="FE464" s="46"/>
      <c r="FF464" s="46"/>
      <c r="FG464" s="46"/>
      <c r="FH464" s="46"/>
      <c r="FI464" s="46"/>
      <c r="FJ464" s="46"/>
      <c r="FK464" s="46"/>
      <c r="FL464" s="46"/>
      <c r="FM464" s="46"/>
      <c r="FN464" s="46"/>
      <c r="FO464" s="46"/>
      <c r="FP464" s="46"/>
      <c r="FQ464" s="46"/>
      <c r="FR464" s="46"/>
      <c r="FS464" s="46"/>
      <c r="FT464" s="46"/>
      <c r="FU464" s="46"/>
      <c r="FV464" s="46"/>
      <c r="FW464" s="46"/>
      <c r="FX464" s="46"/>
      <c r="FY464" s="46"/>
      <c r="FZ464" s="46"/>
      <c r="GA464" s="46"/>
      <c r="GB464" s="46"/>
      <c r="GC464" s="46"/>
      <c r="GD464" s="46"/>
      <c r="GE464" s="46"/>
      <c r="GF464" s="46"/>
      <c r="GG464" s="46"/>
      <c r="GH464" s="46"/>
      <c r="GI464" s="46"/>
      <c r="GJ464" s="46"/>
      <c r="GK464" s="46"/>
      <c r="GL464" s="46"/>
      <c r="GM464" s="46"/>
      <c r="GN464" s="46"/>
      <c r="GO464" s="46"/>
      <c r="GP464" s="46"/>
      <c r="GQ464" s="46"/>
      <c r="GR464" s="46"/>
      <c r="GS464" s="46"/>
      <c r="GT464" s="46"/>
      <c r="GU464" s="46"/>
      <c r="GV464" s="46"/>
      <c r="GW464" s="46"/>
      <c r="GX464" s="46"/>
      <c r="GY464" s="46"/>
      <c r="GZ464" s="46"/>
      <c r="HA464" s="46"/>
      <c r="HB464" s="46"/>
      <c r="HC464" s="46"/>
      <c r="HD464" s="46"/>
      <c r="HE464" s="46"/>
      <c r="HF464" s="46"/>
      <c r="HG464" s="46"/>
      <c r="HH464" s="46"/>
      <c r="HI464" s="46"/>
      <c r="HJ464" s="46"/>
      <c r="HK464" s="46"/>
      <c r="HL464" s="46"/>
      <c r="HM464" s="46"/>
      <c r="HN464" s="46"/>
      <c r="HO464" s="46"/>
      <c r="HP464" s="46"/>
      <c r="HQ464" s="46"/>
      <c r="HR464" s="46"/>
      <c r="HS464" s="46"/>
      <c r="HT464" s="46"/>
      <c r="HU464" s="46"/>
      <c r="HV464" s="46"/>
      <c r="HW464" s="46"/>
      <c r="HX464" s="46"/>
      <c r="HY464" s="46"/>
      <c r="HZ464" s="46"/>
      <c r="IA464" s="46"/>
      <c r="IB464" s="46"/>
      <c r="IC464" s="46"/>
      <c r="ID464" s="46"/>
      <c r="IE464" s="46"/>
      <c r="IF464" s="46"/>
      <c r="IG464" s="46"/>
      <c r="IH464" s="46"/>
      <c r="II464" s="46"/>
      <c r="IJ464" s="46"/>
      <c r="IK464" s="46"/>
      <c r="IL464" s="46"/>
      <c r="IM464" s="46"/>
      <c r="IN464" s="46"/>
      <c r="IO464" s="46"/>
      <c r="IP464" s="46"/>
      <c r="IQ464" s="46"/>
      <c r="IR464" s="46"/>
      <c r="IS464" s="46"/>
      <c r="IT464" s="46"/>
      <c r="IU464" s="46"/>
      <c r="IV464" s="46"/>
      <c r="IW464" s="46"/>
      <c r="IX464" s="46"/>
      <c r="IY464" s="46"/>
      <c r="IZ464" s="46"/>
      <c r="JA464" s="46"/>
      <c r="JB464" s="46"/>
      <c r="JC464" s="46"/>
      <c r="JD464" s="46"/>
      <c r="JE464" s="46"/>
      <c r="JF464" s="46"/>
      <c r="JG464" s="46"/>
      <c r="JH464" s="46"/>
      <c r="JI464" s="46"/>
      <c r="JJ464" s="46"/>
      <c r="JK464" s="46"/>
      <c r="JL464" s="46"/>
      <c r="JM464" s="46"/>
      <c r="JN464" s="46"/>
      <c r="JO464" s="46"/>
      <c r="JP464" s="46"/>
      <c r="JQ464" s="46"/>
      <c r="JR464" s="46"/>
      <c r="JS464" s="46"/>
      <c r="JT464" s="46"/>
      <c r="JU464" s="46"/>
      <c r="JV464" s="46"/>
      <c r="JW464" s="46"/>
      <c r="JX464" s="46"/>
      <c r="JY464" s="46"/>
      <c r="JZ464" s="46"/>
      <c r="KA464" s="46"/>
      <c r="KB464" s="46"/>
      <c r="KC464" s="46"/>
      <c r="KD464" s="46"/>
      <c r="KE464" s="46"/>
      <c r="KF464" s="46"/>
      <c r="KG464" s="46"/>
      <c r="KH464" s="46"/>
      <c r="KI464" s="46"/>
      <c r="KJ464" s="46"/>
      <c r="KK464" s="46"/>
      <c r="KL464" s="46"/>
      <c r="KM464" s="46"/>
      <c r="KN464" s="46"/>
      <c r="KO464" s="46"/>
      <c r="KP464" s="46"/>
      <c r="KQ464" s="46"/>
      <c r="KR464" s="46"/>
      <c r="KS464" s="46"/>
      <c r="KT464" s="46"/>
      <c r="KU464" s="46"/>
      <c r="KV464" s="46"/>
      <c r="KW464" s="46"/>
      <c r="KX464" s="46"/>
      <c r="KY464" s="46"/>
      <c r="KZ464" s="46"/>
      <c r="LA464" s="46"/>
      <c r="LB464" s="46"/>
      <c r="LC464" s="46"/>
      <c r="LD464" s="46"/>
      <c r="LE464" s="46"/>
      <c r="LF464" s="46"/>
      <c r="LG464" s="46"/>
      <c r="LH464" s="46"/>
      <c r="LI464" s="46"/>
      <c r="LJ464" s="46"/>
      <c r="LK464" s="46"/>
      <c r="LL464" s="46"/>
      <c r="LM464" s="46"/>
      <c r="LN464" s="46"/>
      <c r="LO464" s="46"/>
      <c r="LP464" s="46"/>
      <c r="LQ464" s="46"/>
      <c r="LR464" s="46"/>
      <c r="LS464" s="46"/>
      <c r="LT464" s="46"/>
      <c r="LU464" s="46"/>
      <c r="LV464" s="46"/>
      <c r="LW464" s="46"/>
      <c r="LX464" s="46"/>
      <c r="LY464" s="46"/>
      <c r="LZ464" s="46"/>
      <c r="MA464" s="46"/>
      <c r="MB464" s="46"/>
      <c r="MC464" s="46"/>
      <c r="MD464" s="46"/>
      <c r="ME464" s="46"/>
      <c r="MF464" s="46"/>
      <c r="MG464" s="46"/>
      <c r="MH464" s="46"/>
      <c r="MI464" s="46"/>
      <c r="MJ464" s="46"/>
      <c r="MK464" s="46"/>
      <c r="ML464" s="46"/>
      <c r="MM464" s="46"/>
      <c r="MN464" s="46"/>
      <c r="MO464" s="46"/>
      <c r="MP464" s="46"/>
      <c r="MQ464" s="46"/>
      <c r="MR464" s="46"/>
      <c r="MS464" s="46"/>
      <c r="MT464" s="46"/>
      <c r="MU464" s="46"/>
      <c r="MV464" s="46"/>
      <c r="MW464" s="46"/>
      <c r="MX464" s="46"/>
      <c r="MY464" s="46"/>
      <c r="MZ464" s="46"/>
      <c r="NA464" s="46"/>
      <c r="NB464" s="46"/>
      <c r="NC464" s="46"/>
      <c r="ND464" s="46"/>
      <c r="NE464" s="46"/>
      <c r="NF464" s="46"/>
      <c r="NG464" s="46"/>
      <c r="NH464" s="46"/>
      <c r="NI464" s="46"/>
      <c r="NJ464" s="46"/>
      <c r="NK464" s="46"/>
      <c r="NL464" s="46"/>
      <c r="NM464" s="46"/>
      <c r="NN464" s="46"/>
      <c r="NO464" s="46"/>
      <c r="NP464" s="46"/>
      <c r="NQ464" s="46"/>
      <c r="NR464" s="46"/>
      <c r="NS464" s="46"/>
      <c r="NT464" s="46"/>
      <c r="NU464" s="46"/>
      <c r="NV464" s="46"/>
      <c r="NW464" s="46"/>
      <c r="NX464" s="46"/>
      <c r="NY464" s="46"/>
      <c r="NZ464" s="46"/>
      <c r="OA464" s="46"/>
      <c r="OB464" s="46"/>
      <c r="OC464" s="46"/>
      <c r="OD464" s="46"/>
      <c r="OE464" s="46"/>
      <c r="OF464" s="46"/>
      <c r="OG464" s="46"/>
      <c r="OH464" s="46"/>
      <c r="OI464" s="46"/>
      <c r="OJ464" s="46"/>
      <c r="OK464" s="46"/>
      <c r="OL464" s="46"/>
      <c r="OM464" s="46"/>
      <c r="ON464" s="46"/>
      <c r="OO464" s="46"/>
      <c r="OP464" s="46"/>
      <c r="OQ464" s="46"/>
      <c r="OR464" s="46"/>
      <c r="OS464" s="46"/>
      <c r="OT464" s="46"/>
      <c r="OU464" s="46"/>
      <c r="OV464" s="46"/>
      <c r="OW464" s="46"/>
      <c r="OX464" s="46"/>
      <c r="OY464" s="46"/>
      <c r="OZ464" s="46"/>
      <c r="PA464" s="46"/>
      <c r="PB464" s="46"/>
      <c r="PC464" s="46"/>
      <c r="PD464" s="46"/>
      <c r="PE464" s="46"/>
      <c r="PF464" s="46"/>
      <c r="PG464" s="46"/>
      <c r="PH464" s="46"/>
      <c r="PI464" s="46"/>
      <c r="PJ464" s="46"/>
      <c r="PK464" s="46"/>
      <c r="PL464" s="46"/>
      <c r="PM464" s="46"/>
      <c r="PN464" s="46"/>
      <c r="PO464" s="46"/>
      <c r="PP464" s="46"/>
      <c r="PQ464" s="46"/>
      <c r="PR464" s="46"/>
      <c r="PS464" s="46"/>
      <c r="PT464" s="46"/>
    </row>
    <row r="465" spans="1:436" s="2" customFormat="1" x14ac:dyDescent="0.2">
      <c r="A465" s="20"/>
      <c r="B465" s="26"/>
      <c r="C465" s="12"/>
      <c r="D465" s="12"/>
      <c r="E465" s="12"/>
      <c r="F465" s="12"/>
      <c r="G465" s="12"/>
      <c r="H465" s="12"/>
      <c r="I465" s="12"/>
      <c r="J465" s="12"/>
      <c r="K465" s="8"/>
      <c r="L465" s="8"/>
      <c r="M465" s="8"/>
      <c r="N465" s="8"/>
      <c r="O465" s="8"/>
      <c r="P465" s="8"/>
      <c r="Q465" s="46"/>
      <c r="R465" s="46"/>
      <c r="S465" s="46"/>
      <c r="T465" s="46"/>
      <c r="U465" s="46"/>
      <c r="V465" s="46"/>
      <c r="W465" s="46"/>
      <c r="X465" s="46"/>
      <c r="Y465" s="46"/>
      <c r="Z465" s="46"/>
      <c r="AA465" s="46"/>
      <c r="AB465" s="46"/>
      <c r="AC465" s="46"/>
      <c r="AD465" s="46"/>
      <c r="AE465" s="46"/>
      <c r="AF465" s="46"/>
      <c r="AG465" s="46"/>
      <c r="AH465" s="46"/>
      <c r="AI465" s="46"/>
      <c r="AJ465" s="46"/>
      <c r="AK465" s="46"/>
      <c r="AL465" s="46"/>
      <c r="AM465" s="46"/>
      <c r="AN465" s="46"/>
      <c r="AO465" s="46"/>
      <c r="AP465" s="46"/>
      <c r="AQ465" s="46"/>
      <c r="AR465" s="46"/>
      <c r="AS465" s="46"/>
      <c r="AT465" s="46"/>
      <c r="AU465" s="46"/>
      <c r="AV465" s="46"/>
      <c r="AW465" s="46"/>
      <c r="AX465" s="46"/>
      <c r="AY465" s="46"/>
      <c r="AZ465" s="46"/>
      <c r="BA465" s="46"/>
      <c r="BB465" s="46"/>
      <c r="BC465" s="46"/>
      <c r="BD465" s="46"/>
      <c r="BE465" s="46"/>
      <c r="BF465" s="46"/>
      <c r="BG465" s="46"/>
      <c r="BH465" s="46"/>
      <c r="BI465" s="46"/>
      <c r="BJ465" s="46"/>
      <c r="BK465" s="46"/>
      <c r="BL465" s="46"/>
      <c r="BM465" s="46"/>
      <c r="BN465" s="46"/>
      <c r="BO465" s="46"/>
      <c r="BP465" s="46"/>
      <c r="BQ465" s="46"/>
      <c r="BR465" s="46"/>
      <c r="BS465" s="46"/>
      <c r="BT465" s="46"/>
      <c r="BU465" s="46"/>
      <c r="BV465" s="46"/>
      <c r="BW465" s="46"/>
      <c r="BX465" s="46"/>
      <c r="BY465" s="46"/>
      <c r="BZ465" s="46"/>
      <c r="CA465" s="46"/>
      <c r="CB465" s="46"/>
      <c r="CC465" s="46"/>
      <c r="CD465" s="46"/>
      <c r="CE465" s="46"/>
      <c r="CF465" s="46"/>
      <c r="CG465" s="46"/>
      <c r="CH465" s="46"/>
      <c r="CI465" s="46"/>
      <c r="CJ465" s="46"/>
      <c r="CK465" s="46"/>
      <c r="CL465" s="46"/>
      <c r="CM465" s="46"/>
      <c r="CN465" s="46"/>
      <c r="CO465" s="46"/>
      <c r="CP465" s="46"/>
      <c r="CQ465" s="46"/>
      <c r="CR465" s="46"/>
      <c r="CS465" s="46"/>
      <c r="CT465" s="46"/>
      <c r="CU465" s="46"/>
      <c r="CV465" s="46"/>
      <c r="CW465" s="46"/>
      <c r="CX465" s="46"/>
      <c r="CY465" s="46"/>
      <c r="CZ465" s="46"/>
      <c r="DA465" s="46"/>
      <c r="DB465" s="46"/>
      <c r="DC465" s="46"/>
      <c r="DD465" s="46"/>
      <c r="DE465" s="46"/>
      <c r="DF465" s="46"/>
      <c r="DG465" s="46"/>
      <c r="DH465" s="46"/>
      <c r="DI465" s="46"/>
      <c r="DJ465" s="46"/>
      <c r="DK465" s="46"/>
      <c r="DL465" s="46"/>
      <c r="DM465" s="46"/>
      <c r="DN465" s="46"/>
      <c r="DO465" s="46"/>
      <c r="DP465" s="46"/>
      <c r="DQ465" s="46"/>
      <c r="DR465" s="46"/>
      <c r="DS465" s="46"/>
      <c r="DT465" s="46"/>
      <c r="DU465" s="46"/>
      <c r="DV465" s="46"/>
      <c r="DW465" s="46"/>
      <c r="DX465" s="46"/>
      <c r="DY465" s="46"/>
      <c r="DZ465" s="46"/>
      <c r="EA465" s="46"/>
      <c r="EB465" s="46"/>
      <c r="EC465" s="46"/>
      <c r="ED465" s="46"/>
      <c r="EE465" s="46"/>
      <c r="EF465" s="46"/>
      <c r="EG465" s="46"/>
      <c r="EH465" s="46"/>
      <c r="EI465" s="46"/>
      <c r="EJ465" s="46"/>
      <c r="EK465" s="46"/>
      <c r="EL465" s="46"/>
      <c r="EM465" s="46"/>
      <c r="EN465" s="46"/>
      <c r="EO465" s="46"/>
      <c r="EP465" s="46"/>
      <c r="EQ465" s="46"/>
      <c r="ER465" s="46"/>
      <c r="ES465" s="46"/>
      <c r="ET465" s="46"/>
      <c r="EU465" s="46"/>
      <c r="EV465" s="46"/>
      <c r="EW465" s="46"/>
      <c r="EX465" s="46"/>
      <c r="EY465" s="46"/>
      <c r="EZ465" s="46"/>
      <c r="FA465" s="46"/>
      <c r="FB465" s="46"/>
      <c r="FC465" s="46"/>
      <c r="FD465" s="46"/>
      <c r="FE465" s="46"/>
      <c r="FF465" s="46"/>
      <c r="FG465" s="46"/>
      <c r="FH465" s="46"/>
      <c r="FI465" s="46"/>
      <c r="FJ465" s="46"/>
      <c r="FK465" s="46"/>
      <c r="FL465" s="46"/>
      <c r="FM465" s="46"/>
      <c r="FN465" s="46"/>
      <c r="FO465" s="46"/>
      <c r="FP465" s="46"/>
      <c r="FQ465" s="46"/>
      <c r="FR465" s="46"/>
      <c r="FS465" s="46"/>
      <c r="FT465" s="46"/>
      <c r="FU465" s="46"/>
      <c r="FV465" s="46"/>
      <c r="FW465" s="46"/>
      <c r="FX465" s="46"/>
      <c r="FY465" s="46"/>
      <c r="FZ465" s="46"/>
      <c r="GA465" s="46"/>
      <c r="GB465" s="46"/>
      <c r="GC465" s="46"/>
      <c r="GD465" s="46"/>
      <c r="GE465" s="46"/>
      <c r="GF465" s="46"/>
      <c r="GG465" s="46"/>
      <c r="GH465" s="46"/>
      <c r="GI465" s="46"/>
      <c r="GJ465" s="46"/>
      <c r="GK465" s="46"/>
      <c r="GL465" s="46"/>
      <c r="GM465" s="46"/>
      <c r="GN465" s="46"/>
      <c r="GO465" s="46"/>
      <c r="GP465" s="46"/>
      <c r="GQ465" s="46"/>
      <c r="GR465" s="46"/>
      <c r="GS465" s="46"/>
      <c r="GT465" s="46"/>
      <c r="GU465" s="46"/>
      <c r="GV465" s="46"/>
      <c r="GW465" s="46"/>
      <c r="GX465" s="46"/>
      <c r="GY465" s="46"/>
      <c r="GZ465" s="46"/>
      <c r="HA465" s="46"/>
      <c r="HB465" s="46"/>
      <c r="HC465" s="46"/>
      <c r="HD465" s="46"/>
      <c r="HE465" s="46"/>
      <c r="HF465" s="46"/>
      <c r="HG465" s="46"/>
      <c r="HH465" s="46"/>
      <c r="HI465" s="46"/>
      <c r="HJ465" s="46"/>
      <c r="HK465" s="46"/>
      <c r="HL465" s="46"/>
      <c r="HM465" s="46"/>
      <c r="HN465" s="46"/>
      <c r="HO465" s="46"/>
      <c r="HP465" s="46"/>
      <c r="HQ465" s="46"/>
      <c r="HR465" s="46"/>
      <c r="HS465" s="46"/>
      <c r="HT465" s="46"/>
      <c r="HU465" s="46"/>
      <c r="HV465" s="46"/>
      <c r="HW465" s="46"/>
      <c r="HX465" s="46"/>
      <c r="HY465" s="46"/>
      <c r="HZ465" s="46"/>
      <c r="IA465" s="46"/>
      <c r="IB465" s="46"/>
      <c r="IC465" s="46"/>
      <c r="ID465" s="46"/>
      <c r="IE465" s="46"/>
      <c r="IF465" s="46"/>
      <c r="IG465" s="46"/>
      <c r="IH465" s="46"/>
      <c r="II465" s="46"/>
      <c r="IJ465" s="46"/>
      <c r="IK465" s="46"/>
      <c r="IL465" s="46"/>
      <c r="IM465" s="46"/>
      <c r="IN465" s="46"/>
      <c r="IO465" s="46"/>
      <c r="IP465" s="46"/>
      <c r="IQ465" s="46"/>
      <c r="IR465" s="46"/>
      <c r="IS465" s="46"/>
      <c r="IT465" s="46"/>
      <c r="IU465" s="46"/>
      <c r="IV465" s="46"/>
      <c r="IW465" s="46"/>
      <c r="IX465" s="46"/>
      <c r="IY465" s="46"/>
      <c r="IZ465" s="46"/>
      <c r="JA465" s="46"/>
      <c r="JB465" s="46"/>
      <c r="JC465" s="46"/>
      <c r="JD465" s="46"/>
      <c r="JE465" s="46"/>
      <c r="JF465" s="46"/>
      <c r="JG465" s="46"/>
      <c r="JH465" s="46"/>
      <c r="JI465" s="46"/>
      <c r="JJ465" s="46"/>
      <c r="JK465" s="46"/>
      <c r="JL465" s="46"/>
      <c r="JM465" s="46"/>
      <c r="JN465" s="46"/>
      <c r="JO465" s="46"/>
      <c r="JP465" s="46"/>
      <c r="JQ465" s="46"/>
      <c r="JR465" s="46"/>
      <c r="JS465" s="46"/>
      <c r="JT465" s="46"/>
      <c r="JU465" s="46"/>
      <c r="JV465" s="46"/>
      <c r="JW465" s="46"/>
      <c r="JX465" s="46"/>
      <c r="JY465" s="46"/>
      <c r="JZ465" s="46"/>
      <c r="KA465" s="46"/>
      <c r="KB465" s="46"/>
      <c r="KC465" s="46"/>
      <c r="KD465" s="46"/>
      <c r="KE465" s="46"/>
      <c r="KF465" s="46"/>
      <c r="KG465" s="46"/>
      <c r="KH465" s="46"/>
      <c r="KI465" s="46"/>
      <c r="KJ465" s="46"/>
      <c r="KK465" s="46"/>
      <c r="KL465" s="46"/>
      <c r="KM465" s="46"/>
      <c r="KN465" s="46"/>
      <c r="KO465" s="46"/>
      <c r="KP465" s="46"/>
      <c r="KQ465" s="46"/>
      <c r="KR465" s="46"/>
      <c r="KS465" s="46"/>
      <c r="KT465" s="46"/>
      <c r="KU465" s="46"/>
      <c r="KV465" s="46"/>
      <c r="KW465" s="46"/>
      <c r="KX465" s="46"/>
      <c r="KY465" s="46"/>
      <c r="KZ465" s="46"/>
      <c r="LA465" s="46"/>
      <c r="LB465" s="46"/>
      <c r="LC465" s="46"/>
      <c r="LD465" s="46"/>
      <c r="LE465" s="46"/>
      <c r="LF465" s="46"/>
      <c r="LG465" s="46"/>
      <c r="LH465" s="46"/>
      <c r="LI465" s="46"/>
      <c r="LJ465" s="46"/>
      <c r="LK465" s="46"/>
      <c r="LL465" s="46"/>
      <c r="LM465" s="46"/>
      <c r="LN465" s="46"/>
      <c r="LO465" s="46"/>
      <c r="LP465" s="46"/>
      <c r="LQ465" s="46"/>
      <c r="LR465" s="46"/>
      <c r="LS465" s="46"/>
      <c r="LT465" s="46"/>
      <c r="LU465" s="46"/>
      <c r="LV465" s="46"/>
      <c r="LW465" s="46"/>
      <c r="LX465" s="46"/>
      <c r="LY465" s="46"/>
      <c r="LZ465" s="46"/>
      <c r="MA465" s="46"/>
      <c r="MB465" s="46"/>
      <c r="MC465" s="46"/>
      <c r="MD465" s="46"/>
      <c r="ME465" s="46"/>
      <c r="MF465" s="46"/>
      <c r="MG465" s="46"/>
      <c r="MH465" s="46"/>
      <c r="MI465" s="46"/>
      <c r="MJ465" s="46"/>
      <c r="MK465" s="46"/>
      <c r="ML465" s="46"/>
      <c r="MM465" s="46"/>
      <c r="MN465" s="46"/>
      <c r="MO465" s="46"/>
      <c r="MP465" s="46"/>
      <c r="MQ465" s="46"/>
      <c r="MR465" s="46"/>
      <c r="MS465" s="46"/>
      <c r="MT465" s="46"/>
      <c r="MU465" s="46"/>
      <c r="MV465" s="46"/>
      <c r="MW465" s="46"/>
      <c r="MX465" s="46"/>
      <c r="MY465" s="46"/>
      <c r="MZ465" s="46"/>
      <c r="NA465" s="46"/>
      <c r="NB465" s="46"/>
      <c r="NC465" s="46"/>
      <c r="ND465" s="46"/>
      <c r="NE465" s="46"/>
      <c r="NF465" s="46"/>
      <c r="NG465" s="46"/>
      <c r="NH465" s="46"/>
      <c r="NI465" s="46"/>
      <c r="NJ465" s="46"/>
      <c r="NK465" s="46"/>
      <c r="NL465" s="46"/>
      <c r="NM465" s="46"/>
      <c r="NN465" s="46"/>
      <c r="NO465" s="46"/>
      <c r="NP465" s="46"/>
      <c r="NQ465" s="46"/>
      <c r="NR465" s="46"/>
      <c r="NS465" s="46"/>
      <c r="NT465" s="46"/>
      <c r="NU465" s="46"/>
      <c r="NV465" s="46"/>
      <c r="NW465" s="46"/>
      <c r="NX465" s="46"/>
      <c r="NY465" s="46"/>
      <c r="NZ465" s="46"/>
      <c r="OA465" s="46"/>
      <c r="OB465" s="46"/>
      <c r="OC465" s="46"/>
      <c r="OD465" s="46"/>
      <c r="OE465" s="46"/>
      <c r="OF465" s="46"/>
      <c r="OG465" s="46"/>
      <c r="OH465" s="46"/>
      <c r="OI465" s="46"/>
      <c r="OJ465" s="46"/>
      <c r="OK465" s="46"/>
      <c r="OL465" s="46"/>
      <c r="OM465" s="46"/>
      <c r="ON465" s="46"/>
      <c r="OO465" s="46"/>
      <c r="OP465" s="46"/>
      <c r="OQ465" s="46"/>
      <c r="OR465" s="46"/>
      <c r="OS465" s="46"/>
      <c r="OT465" s="46"/>
      <c r="OU465" s="46"/>
      <c r="OV465" s="46"/>
      <c r="OW465" s="46"/>
      <c r="OX465" s="46"/>
      <c r="OY465" s="46"/>
      <c r="OZ465" s="46"/>
      <c r="PA465" s="46"/>
      <c r="PB465" s="46"/>
      <c r="PC465" s="46"/>
      <c r="PD465" s="46"/>
      <c r="PE465" s="46"/>
      <c r="PF465" s="46"/>
      <c r="PG465" s="46"/>
      <c r="PH465" s="46"/>
      <c r="PI465" s="46"/>
      <c r="PJ465" s="46"/>
      <c r="PK465" s="46"/>
      <c r="PL465" s="46"/>
      <c r="PM465" s="46"/>
      <c r="PN465" s="46"/>
      <c r="PO465" s="46"/>
      <c r="PP465" s="46"/>
      <c r="PQ465" s="46"/>
      <c r="PR465" s="46"/>
      <c r="PS465" s="46"/>
      <c r="PT465" s="46"/>
    </row>
    <row r="466" spans="1:436" s="2" customFormat="1" x14ac:dyDescent="0.2">
      <c r="A466" s="20"/>
      <c r="B466" s="26"/>
      <c r="C466" s="12"/>
      <c r="D466" s="12"/>
      <c r="E466" s="12"/>
      <c r="F466" s="12"/>
      <c r="G466" s="12"/>
      <c r="H466" s="12"/>
      <c r="I466" s="12"/>
      <c r="J466" s="12"/>
      <c r="K466" s="8"/>
      <c r="L466" s="8"/>
      <c r="M466" s="8"/>
      <c r="N466" s="8"/>
      <c r="O466" s="8"/>
      <c r="P466" s="8"/>
      <c r="Q466" s="46"/>
      <c r="R466" s="46"/>
      <c r="S466" s="46"/>
      <c r="T466" s="46"/>
      <c r="U466" s="46"/>
      <c r="V466" s="46"/>
      <c r="W466" s="46"/>
      <c r="X466" s="46"/>
      <c r="Y466" s="46"/>
      <c r="Z466" s="46"/>
      <c r="AA466" s="46"/>
      <c r="AB466" s="46"/>
      <c r="AC466" s="46"/>
      <c r="AD466" s="46"/>
      <c r="AE466" s="46"/>
      <c r="AF466" s="46"/>
      <c r="AG466" s="46"/>
      <c r="AH466" s="46"/>
      <c r="AI466" s="46"/>
      <c r="AJ466" s="46"/>
      <c r="AK466" s="46"/>
      <c r="AL466" s="46"/>
      <c r="AM466" s="46"/>
      <c r="AN466" s="46"/>
      <c r="AO466" s="46"/>
      <c r="AP466" s="46"/>
      <c r="AQ466" s="46"/>
      <c r="AR466" s="46"/>
      <c r="AS466" s="46"/>
      <c r="AT466" s="46"/>
      <c r="AU466" s="46"/>
      <c r="AV466" s="46"/>
      <c r="AW466" s="46"/>
      <c r="AX466" s="46"/>
      <c r="AY466" s="46"/>
      <c r="AZ466" s="46"/>
      <c r="BA466" s="46"/>
      <c r="BB466" s="46"/>
      <c r="BC466" s="46"/>
      <c r="BD466" s="46"/>
      <c r="BE466" s="46"/>
      <c r="BF466" s="46"/>
      <c r="BG466" s="46"/>
      <c r="BH466" s="46"/>
      <c r="BI466" s="46"/>
      <c r="BJ466" s="46"/>
      <c r="BK466" s="46"/>
      <c r="BL466" s="46"/>
      <c r="BM466" s="46"/>
      <c r="BN466" s="46"/>
      <c r="BO466" s="46"/>
      <c r="BP466" s="46"/>
      <c r="BQ466" s="46"/>
      <c r="BR466" s="46"/>
      <c r="BS466" s="46"/>
      <c r="BT466" s="46"/>
      <c r="BU466" s="46"/>
      <c r="BV466" s="46"/>
      <c r="BW466" s="46"/>
      <c r="BX466" s="46"/>
      <c r="BY466" s="46"/>
      <c r="BZ466" s="46"/>
      <c r="CA466" s="46"/>
      <c r="CB466" s="46"/>
      <c r="CC466" s="46"/>
      <c r="CD466" s="46"/>
      <c r="CE466" s="46"/>
      <c r="CF466" s="46"/>
      <c r="CG466" s="46"/>
      <c r="CH466" s="46"/>
      <c r="CI466" s="46"/>
      <c r="CJ466" s="46"/>
      <c r="CK466" s="46"/>
      <c r="CL466" s="46"/>
      <c r="CM466" s="46"/>
      <c r="CN466" s="46"/>
      <c r="CO466" s="46"/>
      <c r="CP466" s="46"/>
      <c r="CQ466" s="46"/>
      <c r="CR466" s="46"/>
      <c r="CS466" s="46"/>
      <c r="CT466" s="46"/>
      <c r="CU466" s="46"/>
      <c r="CV466" s="46"/>
      <c r="CW466" s="46"/>
      <c r="CX466" s="46"/>
      <c r="CY466" s="46"/>
      <c r="CZ466" s="46"/>
      <c r="DA466" s="46"/>
      <c r="DB466" s="46"/>
      <c r="DC466" s="46"/>
      <c r="DD466" s="46"/>
      <c r="DE466" s="46"/>
      <c r="DF466" s="46"/>
      <c r="DG466" s="46"/>
      <c r="DH466" s="46"/>
      <c r="DI466" s="46"/>
      <c r="DJ466" s="46"/>
      <c r="DK466" s="46"/>
      <c r="DL466" s="46"/>
      <c r="DM466" s="46"/>
      <c r="DN466" s="46"/>
      <c r="DO466" s="46"/>
      <c r="DP466" s="46"/>
      <c r="DQ466" s="46"/>
      <c r="DR466" s="46"/>
      <c r="DS466" s="46"/>
      <c r="DT466" s="46"/>
      <c r="DU466" s="46"/>
      <c r="DV466" s="46"/>
      <c r="DW466" s="46"/>
      <c r="DX466" s="46"/>
      <c r="DY466" s="46"/>
      <c r="DZ466" s="46"/>
      <c r="EA466" s="46"/>
      <c r="EB466" s="46"/>
      <c r="EC466" s="46"/>
      <c r="ED466" s="46"/>
      <c r="EE466" s="46"/>
      <c r="EF466" s="46"/>
      <c r="EG466" s="46"/>
      <c r="EH466" s="46"/>
      <c r="EI466" s="46"/>
      <c r="EJ466" s="46"/>
      <c r="EK466" s="46"/>
      <c r="EL466" s="46"/>
      <c r="EM466" s="46"/>
      <c r="EN466" s="46"/>
      <c r="EO466" s="46"/>
      <c r="EP466" s="46"/>
      <c r="EQ466" s="46"/>
      <c r="ER466" s="46"/>
      <c r="ES466" s="46"/>
      <c r="ET466" s="46"/>
      <c r="EU466" s="46"/>
      <c r="EV466" s="46"/>
      <c r="EW466" s="46"/>
      <c r="EX466" s="46"/>
      <c r="EY466" s="46"/>
      <c r="EZ466" s="46"/>
      <c r="FA466" s="46"/>
      <c r="FB466" s="46"/>
      <c r="FC466" s="46"/>
      <c r="FD466" s="46"/>
      <c r="FE466" s="46"/>
      <c r="FF466" s="46"/>
      <c r="FG466" s="46"/>
      <c r="FH466" s="46"/>
      <c r="FI466" s="46"/>
      <c r="FJ466" s="46"/>
      <c r="FK466" s="46"/>
      <c r="FL466" s="46"/>
      <c r="FM466" s="46"/>
      <c r="FN466" s="46"/>
      <c r="FO466" s="46"/>
      <c r="FP466" s="46"/>
      <c r="FQ466" s="46"/>
      <c r="FR466" s="46"/>
      <c r="FS466" s="46"/>
      <c r="FT466" s="46"/>
      <c r="FU466" s="46"/>
      <c r="FV466" s="46"/>
      <c r="FW466" s="46"/>
      <c r="FX466" s="46"/>
      <c r="FY466" s="46"/>
      <c r="FZ466" s="46"/>
      <c r="GA466" s="46"/>
      <c r="GB466" s="46"/>
      <c r="GC466" s="46"/>
      <c r="GD466" s="46"/>
      <c r="GE466" s="46"/>
      <c r="GF466" s="46"/>
      <c r="GG466" s="46"/>
      <c r="GH466" s="46"/>
      <c r="GI466" s="46"/>
      <c r="GJ466" s="46"/>
      <c r="GK466" s="46"/>
      <c r="GL466" s="46"/>
      <c r="GM466" s="46"/>
      <c r="GN466" s="46"/>
      <c r="GO466" s="46"/>
      <c r="GP466" s="46"/>
      <c r="GQ466" s="46"/>
      <c r="GR466" s="46"/>
      <c r="GS466" s="46"/>
      <c r="GT466" s="46"/>
      <c r="GU466" s="46"/>
      <c r="GV466" s="46"/>
      <c r="GW466" s="46"/>
      <c r="GX466" s="46"/>
      <c r="GY466" s="46"/>
      <c r="GZ466" s="46"/>
      <c r="HA466" s="46"/>
      <c r="HB466" s="46"/>
      <c r="HC466" s="46"/>
      <c r="HD466" s="46"/>
      <c r="HE466" s="46"/>
      <c r="HF466" s="46"/>
      <c r="HG466" s="46"/>
      <c r="HH466" s="46"/>
      <c r="HI466" s="46"/>
      <c r="HJ466" s="46"/>
      <c r="HK466" s="46"/>
      <c r="HL466" s="46"/>
      <c r="HM466" s="46"/>
      <c r="HN466" s="46"/>
      <c r="HO466" s="46"/>
      <c r="HP466" s="46"/>
      <c r="HQ466" s="46"/>
      <c r="HR466" s="46"/>
      <c r="HS466" s="46"/>
      <c r="HT466" s="46"/>
      <c r="HU466" s="46"/>
      <c r="HV466" s="46"/>
      <c r="HW466" s="46"/>
      <c r="HX466" s="46"/>
      <c r="HY466" s="46"/>
      <c r="HZ466" s="46"/>
      <c r="IA466" s="46"/>
      <c r="IB466" s="46"/>
      <c r="IC466" s="46"/>
      <c r="ID466" s="46"/>
      <c r="IE466" s="46"/>
      <c r="IF466" s="46"/>
      <c r="IG466" s="46"/>
      <c r="IH466" s="46"/>
      <c r="II466" s="46"/>
      <c r="IJ466" s="46"/>
      <c r="IK466" s="46"/>
      <c r="IL466" s="46"/>
      <c r="IM466" s="46"/>
      <c r="IN466" s="46"/>
      <c r="IO466" s="46"/>
      <c r="IP466" s="46"/>
      <c r="IQ466" s="46"/>
      <c r="IR466" s="46"/>
      <c r="IS466" s="46"/>
      <c r="IT466" s="46"/>
      <c r="IU466" s="46"/>
      <c r="IV466" s="46"/>
      <c r="IW466" s="46"/>
      <c r="IX466" s="46"/>
      <c r="IY466" s="46"/>
      <c r="IZ466" s="46"/>
      <c r="JA466" s="46"/>
      <c r="JB466" s="46"/>
      <c r="JC466" s="46"/>
      <c r="JD466" s="46"/>
      <c r="JE466" s="46"/>
      <c r="JF466" s="46"/>
      <c r="JG466" s="46"/>
      <c r="JH466" s="46"/>
      <c r="JI466" s="46"/>
      <c r="JJ466" s="46"/>
      <c r="JK466" s="46"/>
      <c r="JL466" s="46"/>
      <c r="JM466" s="46"/>
      <c r="JN466" s="46"/>
      <c r="JO466" s="46"/>
      <c r="JP466" s="46"/>
      <c r="JQ466" s="46"/>
      <c r="JR466" s="46"/>
      <c r="JS466" s="46"/>
      <c r="JT466" s="46"/>
      <c r="JU466" s="46"/>
      <c r="JV466" s="46"/>
      <c r="JW466" s="46"/>
      <c r="JX466" s="46"/>
      <c r="JY466" s="46"/>
      <c r="JZ466" s="46"/>
      <c r="KA466" s="46"/>
      <c r="KB466" s="46"/>
      <c r="KC466" s="46"/>
      <c r="KD466" s="46"/>
      <c r="KE466" s="46"/>
      <c r="KF466" s="46"/>
      <c r="KG466" s="46"/>
      <c r="KH466" s="46"/>
      <c r="KI466" s="46"/>
      <c r="KJ466" s="46"/>
      <c r="KK466" s="46"/>
      <c r="KL466" s="46"/>
      <c r="KM466" s="46"/>
      <c r="KN466" s="46"/>
      <c r="KO466" s="46"/>
      <c r="KP466" s="46"/>
      <c r="KQ466" s="46"/>
      <c r="KR466" s="46"/>
      <c r="KS466" s="46"/>
      <c r="KT466" s="46"/>
      <c r="KU466" s="46"/>
      <c r="KV466" s="46"/>
      <c r="KW466" s="46"/>
      <c r="KX466" s="46"/>
      <c r="KY466" s="46"/>
      <c r="KZ466" s="46"/>
      <c r="LA466" s="46"/>
      <c r="LB466" s="46"/>
      <c r="LC466" s="46"/>
      <c r="LD466" s="46"/>
      <c r="LE466" s="46"/>
      <c r="LF466" s="46"/>
      <c r="LG466" s="46"/>
      <c r="LH466" s="46"/>
      <c r="LI466" s="46"/>
      <c r="LJ466" s="46"/>
      <c r="LK466" s="46"/>
      <c r="LL466" s="46"/>
      <c r="LM466" s="46"/>
      <c r="LN466" s="46"/>
      <c r="LO466" s="46"/>
      <c r="LP466" s="46"/>
      <c r="LQ466" s="46"/>
      <c r="LR466" s="46"/>
      <c r="LS466" s="46"/>
      <c r="LT466" s="46"/>
      <c r="LU466" s="46"/>
      <c r="LV466" s="46"/>
      <c r="LW466" s="46"/>
      <c r="LX466" s="46"/>
      <c r="LY466" s="46"/>
      <c r="LZ466" s="46"/>
      <c r="MA466" s="46"/>
      <c r="MB466" s="46"/>
      <c r="MC466" s="46"/>
      <c r="MD466" s="46"/>
      <c r="ME466" s="46"/>
      <c r="MF466" s="46"/>
      <c r="MG466" s="46"/>
      <c r="MH466" s="46"/>
      <c r="MI466" s="46"/>
      <c r="MJ466" s="46"/>
      <c r="MK466" s="46"/>
      <c r="ML466" s="46"/>
      <c r="MM466" s="46"/>
      <c r="MN466" s="46"/>
      <c r="MO466" s="46"/>
      <c r="MP466" s="46"/>
      <c r="MQ466" s="46"/>
      <c r="MR466" s="46"/>
      <c r="MS466" s="46"/>
      <c r="MT466" s="46"/>
      <c r="MU466" s="46"/>
      <c r="MV466" s="46"/>
      <c r="MW466" s="46"/>
      <c r="MX466" s="46"/>
      <c r="MY466" s="46"/>
      <c r="MZ466" s="46"/>
      <c r="NA466" s="46"/>
      <c r="NB466" s="46"/>
      <c r="NC466" s="46"/>
      <c r="ND466" s="46"/>
      <c r="NE466" s="46"/>
      <c r="NF466" s="46"/>
      <c r="NG466" s="46"/>
      <c r="NH466" s="46"/>
      <c r="NI466" s="46"/>
      <c r="NJ466" s="46"/>
      <c r="NK466" s="46"/>
      <c r="NL466" s="46"/>
      <c r="NM466" s="46"/>
      <c r="NN466" s="46"/>
      <c r="NO466" s="46"/>
      <c r="NP466" s="46"/>
      <c r="NQ466" s="46"/>
      <c r="NR466" s="46"/>
      <c r="NS466" s="46"/>
      <c r="NT466" s="46"/>
      <c r="NU466" s="46"/>
      <c r="NV466" s="46"/>
      <c r="NW466" s="46"/>
      <c r="NX466" s="46"/>
      <c r="NY466" s="46"/>
      <c r="NZ466" s="46"/>
      <c r="OA466" s="46"/>
      <c r="OB466" s="46"/>
      <c r="OC466" s="46"/>
      <c r="OD466" s="46"/>
      <c r="OE466" s="46"/>
      <c r="OF466" s="46"/>
      <c r="OG466" s="46"/>
      <c r="OH466" s="46"/>
      <c r="OI466" s="46"/>
      <c r="OJ466" s="46"/>
      <c r="OK466" s="46"/>
      <c r="OL466" s="46"/>
      <c r="OM466" s="46"/>
      <c r="ON466" s="46"/>
      <c r="OO466" s="46"/>
      <c r="OP466" s="46"/>
      <c r="OQ466" s="46"/>
      <c r="OR466" s="46"/>
      <c r="OS466" s="46"/>
      <c r="OT466" s="46"/>
      <c r="OU466" s="46"/>
      <c r="OV466" s="46"/>
      <c r="OW466" s="46"/>
      <c r="OX466" s="46"/>
      <c r="OY466" s="46"/>
      <c r="OZ466" s="46"/>
      <c r="PA466" s="46"/>
      <c r="PB466" s="46"/>
      <c r="PC466" s="46"/>
      <c r="PD466" s="46"/>
      <c r="PE466" s="46"/>
      <c r="PF466" s="46"/>
      <c r="PG466" s="46"/>
      <c r="PH466" s="46"/>
      <c r="PI466" s="46"/>
      <c r="PJ466" s="46"/>
      <c r="PK466" s="46"/>
      <c r="PL466" s="46"/>
      <c r="PM466" s="46"/>
      <c r="PN466" s="46"/>
      <c r="PO466" s="46"/>
      <c r="PP466" s="46"/>
      <c r="PQ466" s="46"/>
      <c r="PR466" s="46"/>
      <c r="PS466" s="46"/>
      <c r="PT466" s="46"/>
    </row>
    <row r="467" spans="1:436" s="2" customFormat="1" ht="13.5" x14ac:dyDescent="0.2">
      <c r="A467" s="25"/>
      <c r="B467" s="26"/>
      <c r="C467" s="12"/>
      <c r="D467" s="12"/>
      <c r="E467" s="12"/>
      <c r="F467" s="12"/>
      <c r="G467" s="12"/>
      <c r="H467" s="12"/>
      <c r="I467" s="12"/>
      <c r="J467" s="12"/>
      <c r="K467" s="8"/>
      <c r="L467" s="8"/>
      <c r="M467" s="8"/>
      <c r="N467" s="8"/>
      <c r="O467" s="8"/>
      <c r="P467" s="8"/>
      <c r="Q467" s="46"/>
      <c r="R467" s="46"/>
      <c r="S467" s="46"/>
      <c r="T467" s="46"/>
      <c r="U467" s="46"/>
      <c r="V467" s="46"/>
      <c r="W467" s="46"/>
      <c r="X467" s="46"/>
      <c r="Y467" s="46"/>
      <c r="Z467" s="46"/>
      <c r="AA467" s="46"/>
      <c r="AB467" s="46"/>
      <c r="AC467" s="46"/>
      <c r="AD467" s="46"/>
      <c r="AE467" s="46"/>
      <c r="AF467" s="46"/>
      <c r="AG467" s="46"/>
      <c r="AH467" s="46"/>
      <c r="AI467" s="46"/>
      <c r="AJ467" s="46"/>
      <c r="AK467" s="46"/>
      <c r="AL467" s="46"/>
      <c r="AM467" s="46"/>
      <c r="AN467" s="46"/>
      <c r="AO467" s="46"/>
      <c r="AP467" s="46"/>
      <c r="AQ467" s="46"/>
      <c r="AR467" s="46"/>
      <c r="AS467" s="46"/>
      <c r="AT467" s="46"/>
      <c r="AU467" s="46"/>
      <c r="AV467" s="46"/>
      <c r="AW467" s="46"/>
      <c r="AX467" s="46"/>
      <c r="AY467" s="46"/>
      <c r="AZ467" s="46"/>
      <c r="BA467" s="46"/>
      <c r="BB467" s="46"/>
      <c r="BC467" s="46"/>
      <c r="BD467" s="46"/>
      <c r="BE467" s="46"/>
      <c r="BF467" s="46"/>
      <c r="BG467" s="46"/>
      <c r="BH467" s="46"/>
      <c r="BI467" s="46"/>
      <c r="BJ467" s="46"/>
      <c r="BK467" s="46"/>
      <c r="BL467" s="46"/>
      <c r="BM467" s="46"/>
      <c r="BN467" s="46"/>
      <c r="BO467" s="46"/>
      <c r="BP467" s="46"/>
      <c r="BQ467" s="46"/>
      <c r="BR467" s="46"/>
      <c r="BS467" s="46"/>
      <c r="BT467" s="46"/>
      <c r="BU467" s="46"/>
      <c r="BV467" s="46"/>
      <c r="BW467" s="46"/>
      <c r="BX467" s="46"/>
      <c r="BY467" s="46"/>
      <c r="BZ467" s="46"/>
      <c r="CA467" s="46"/>
      <c r="CB467" s="46"/>
      <c r="CC467" s="46"/>
      <c r="CD467" s="46"/>
      <c r="CE467" s="46"/>
      <c r="CF467" s="46"/>
      <c r="CG467" s="46"/>
      <c r="CH467" s="46"/>
      <c r="CI467" s="46"/>
      <c r="CJ467" s="46"/>
      <c r="CK467" s="46"/>
      <c r="CL467" s="46"/>
      <c r="CM467" s="46"/>
      <c r="CN467" s="46"/>
      <c r="CO467" s="46"/>
      <c r="CP467" s="46"/>
      <c r="CQ467" s="46"/>
      <c r="CR467" s="46"/>
      <c r="CS467" s="46"/>
      <c r="CT467" s="46"/>
      <c r="CU467" s="46"/>
      <c r="CV467" s="46"/>
      <c r="CW467" s="46"/>
      <c r="CX467" s="46"/>
      <c r="CY467" s="46"/>
      <c r="CZ467" s="46"/>
      <c r="DA467" s="46"/>
      <c r="DB467" s="46"/>
      <c r="DC467" s="46"/>
      <c r="DD467" s="46"/>
      <c r="DE467" s="46"/>
      <c r="DF467" s="46"/>
      <c r="DG467" s="46"/>
      <c r="DH467" s="46"/>
      <c r="DI467" s="46"/>
      <c r="DJ467" s="46"/>
      <c r="DK467" s="46"/>
      <c r="DL467" s="46"/>
      <c r="DM467" s="46"/>
      <c r="DN467" s="46"/>
      <c r="DO467" s="46"/>
      <c r="DP467" s="46"/>
      <c r="DQ467" s="46"/>
      <c r="DR467" s="46"/>
      <c r="DS467" s="46"/>
      <c r="DT467" s="46"/>
      <c r="DU467" s="46"/>
      <c r="DV467" s="46"/>
      <c r="DW467" s="46"/>
      <c r="DX467" s="46"/>
      <c r="DY467" s="46"/>
      <c r="DZ467" s="46"/>
      <c r="EA467" s="46"/>
      <c r="EB467" s="46"/>
      <c r="EC467" s="46"/>
      <c r="ED467" s="46"/>
      <c r="EE467" s="46"/>
      <c r="EF467" s="46"/>
      <c r="EG467" s="46"/>
      <c r="EH467" s="46"/>
      <c r="EI467" s="46"/>
      <c r="EJ467" s="46"/>
      <c r="EK467" s="46"/>
      <c r="EL467" s="46"/>
      <c r="EM467" s="46"/>
      <c r="EN467" s="46"/>
      <c r="EO467" s="46"/>
      <c r="EP467" s="46"/>
      <c r="EQ467" s="46"/>
      <c r="ER467" s="46"/>
      <c r="ES467" s="46"/>
      <c r="ET467" s="46"/>
      <c r="EU467" s="46"/>
      <c r="EV467" s="46"/>
      <c r="EW467" s="46"/>
      <c r="EX467" s="46"/>
      <c r="EY467" s="46"/>
      <c r="EZ467" s="46"/>
      <c r="FA467" s="46"/>
      <c r="FB467" s="46"/>
      <c r="FC467" s="46"/>
      <c r="FD467" s="46"/>
      <c r="FE467" s="46"/>
      <c r="FF467" s="46"/>
      <c r="FG467" s="46"/>
      <c r="FH467" s="46"/>
      <c r="FI467" s="46"/>
      <c r="FJ467" s="46"/>
      <c r="FK467" s="46"/>
      <c r="FL467" s="46"/>
      <c r="FM467" s="46"/>
      <c r="FN467" s="46"/>
      <c r="FO467" s="46"/>
      <c r="FP467" s="46"/>
      <c r="FQ467" s="46"/>
      <c r="FR467" s="46"/>
      <c r="FS467" s="46"/>
      <c r="FT467" s="46"/>
      <c r="FU467" s="46"/>
      <c r="FV467" s="46"/>
      <c r="FW467" s="46"/>
      <c r="FX467" s="46"/>
      <c r="FY467" s="46"/>
      <c r="FZ467" s="46"/>
      <c r="GA467" s="46"/>
      <c r="GB467" s="46"/>
      <c r="GC467" s="46"/>
      <c r="GD467" s="46"/>
      <c r="GE467" s="46"/>
      <c r="GF467" s="46"/>
      <c r="GG467" s="46"/>
      <c r="GH467" s="46"/>
      <c r="GI467" s="46"/>
      <c r="GJ467" s="46"/>
      <c r="GK467" s="46"/>
      <c r="GL467" s="46"/>
      <c r="GM467" s="46"/>
      <c r="GN467" s="46"/>
      <c r="GO467" s="46"/>
      <c r="GP467" s="46"/>
      <c r="GQ467" s="46"/>
      <c r="GR467" s="46"/>
      <c r="GS467" s="46"/>
      <c r="GT467" s="46"/>
      <c r="GU467" s="46"/>
      <c r="GV467" s="46"/>
      <c r="GW467" s="46"/>
      <c r="GX467" s="46"/>
      <c r="GY467" s="46"/>
      <c r="GZ467" s="46"/>
      <c r="HA467" s="46"/>
      <c r="HB467" s="46"/>
      <c r="HC467" s="46"/>
      <c r="HD467" s="46"/>
      <c r="HE467" s="46"/>
      <c r="HF467" s="46"/>
      <c r="HG467" s="46"/>
      <c r="HH467" s="46"/>
      <c r="HI467" s="46"/>
      <c r="HJ467" s="46"/>
      <c r="HK467" s="46"/>
      <c r="HL467" s="46"/>
      <c r="HM467" s="46"/>
      <c r="HN467" s="46"/>
      <c r="HO467" s="46"/>
      <c r="HP467" s="46"/>
      <c r="HQ467" s="46"/>
      <c r="HR467" s="46"/>
      <c r="HS467" s="46"/>
      <c r="HT467" s="46"/>
      <c r="HU467" s="46"/>
      <c r="HV467" s="46"/>
      <c r="HW467" s="46"/>
      <c r="HX467" s="46"/>
      <c r="HY467" s="46"/>
      <c r="HZ467" s="46"/>
      <c r="IA467" s="46"/>
      <c r="IB467" s="46"/>
      <c r="IC467" s="46"/>
      <c r="ID467" s="46"/>
      <c r="IE467" s="46"/>
      <c r="IF467" s="46"/>
      <c r="IG467" s="46"/>
      <c r="IH467" s="46"/>
      <c r="II467" s="46"/>
      <c r="IJ467" s="46"/>
      <c r="IK467" s="46"/>
      <c r="IL467" s="46"/>
      <c r="IM467" s="46"/>
      <c r="IN467" s="46"/>
      <c r="IO467" s="46"/>
      <c r="IP467" s="46"/>
      <c r="IQ467" s="46"/>
      <c r="IR467" s="46"/>
      <c r="IS467" s="46"/>
      <c r="IT467" s="46"/>
      <c r="IU467" s="46"/>
      <c r="IV467" s="46"/>
      <c r="IW467" s="46"/>
      <c r="IX467" s="46"/>
      <c r="IY467" s="46"/>
      <c r="IZ467" s="46"/>
      <c r="JA467" s="46"/>
      <c r="JB467" s="46"/>
      <c r="JC467" s="46"/>
      <c r="JD467" s="46"/>
      <c r="JE467" s="46"/>
      <c r="JF467" s="46"/>
      <c r="JG467" s="46"/>
      <c r="JH467" s="46"/>
      <c r="JI467" s="46"/>
      <c r="JJ467" s="46"/>
      <c r="JK467" s="46"/>
      <c r="JL467" s="46"/>
      <c r="JM467" s="46"/>
      <c r="JN467" s="46"/>
      <c r="JO467" s="46"/>
      <c r="JP467" s="46"/>
      <c r="JQ467" s="46"/>
      <c r="JR467" s="46"/>
      <c r="JS467" s="46"/>
      <c r="JT467" s="46"/>
      <c r="JU467" s="46"/>
      <c r="JV467" s="46"/>
      <c r="JW467" s="46"/>
      <c r="JX467" s="46"/>
      <c r="JY467" s="46"/>
      <c r="JZ467" s="46"/>
      <c r="KA467" s="46"/>
      <c r="KB467" s="46"/>
      <c r="KC467" s="46"/>
      <c r="KD467" s="46"/>
      <c r="KE467" s="46"/>
      <c r="KF467" s="46"/>
      <c r="KG467" s="46"/>
      <c r="KH467" s="46"/>
      <c r="KI467" s="46"/>
      <c r="KJ467" s="46"/>
      <c r="KK467" s="46"/>
      <c r="KL467" s="46"/>
      <c r="KM467" s="46"/>
      <c r="KN467" s="46"/>
      <c r="KO467" s="46"/>
      <c r="KP467" s="46"/>
      <c r="KQ467" s="46"/>
      <c r="KR467" s="46"/>
      <c r="KS467" s="46"/>
      <c r="KT467" s="46"/>
      <c r="KU467" s="46"/>
      <c r="KV467" s="46"/>
      <c r="KW467" s="46"/>
      <c r="KX467" s="46"/>
      <c r="KY467" s="46"/>
      <c r="KZ467" s="46"/>
      <c r="LA467" s="46"/>
      <c r="LB467" s="46"/>
      <c r="LC467" s="46"/>
      <c r="LD467" s="46"/>
      <c r="LE467" s="46"/>
      <c r="LF467" s="46"/>
      <c r="LG467" s="46"/>
      <c r="LH467" s="46"/>
      <c r="LI467" s="46"/>
      <c r="LJ467" s="46"/>
      <c r="LK467" s="46"/>
      <c r="LL467" s="46"/>
      <c r="LM467" s="46"/>
      <c r="LN467" s="46"/>
      <c r="LO467" s="46"/>
      <c r="LP467" s="46"/>
      <c r="LQ467" s="46"/>
      <c r="LR467" s="46"/>
      <c r="LS467" s="46"/>
      <c r="LT467" s="46"/>
      <c r="LU467" s="46"/>
      <c r="LV467" s="46"/>
      <c r="LW467" s="46"/>
      <c r="LX467" s="46"/>
      <c r="LY467" s="46"/>
      <c r="LZ467" s="46"/>
      <c r="MA467" s="46"/>
      <c r="MB467" s="46"/>
      <c r="MC467" s="46"/>
      <c r="MD467" s="46"/>
      <c r="ME467" s="46"/>
      <c r="MF467" s="46"/>
      <c r="MG467" s="46"/>
      <c r="MH467" s="46"/>
      <c r="MI467" s="46"/>
      <c r="MJ467" s="46"/>
      <c r="MK467" s="46"/>
      <c r="ML467" s="46"/>
      <c r="MM467" s="46"/>
      <c r="MN467" s="46"/>
      <c r="MO467" s="46"/>
      <c r="MP467" s="46"/>
      <c r="MQ467" s="46"/>
      <c r="MR467" s="46"/>
      <c r="MS467" s="46"/>
      <c r="MT467" s="46"/>
      <c r="MU467" s="46"/>
      <c r="MV467" s="46"/>
      <c r="MW467" s="46"/>
      <c r="MX467" s="46"/>
      <c r="MY467" s="46"/>
      <c r="MZ467" s="46"/>
      <c r="NA467" s="46"/>
      <c r="NB467" s="46"/>
      <c r="NC467" s="46"/>
      <c r="ND467" s="46"/>
      <c r="NE467" s="46"/>
      <c r="NF467" s="46"/>
      <c r="NG467" s="46"/>
      <c r="NH467" s="46"/>
      <c r="NI467" s="46"/>
      <c r="NJ467" s="46"/>
      <c r="NK467" s="46"/>
      <c r="NL467" s="46"/>
      <c r="NM467" s="46"/>
      <c r="NN467" s="46"/>
      <c r="NO467" s="46"/>
      <c r="NP467" s="46"/>
      <c r="NQ467" s="46"/>
      <c r="NR467" s="46"/>
      <c r="NS467" s="46"/>
      <c r="NT467" s="46"/>
      <c r="NU467" s="46"/>
      <c r="NV467" s="46"/>
      <c r="NW467" s="46"/>
      <c r="NX467" s="46"/>
      <c r="NY467" s="46"/>
      <c r="NZ467" s="46"/>
      <c r="OA467" s="46"/>
      <c r="OB467" s="46"/>
      <c r="OC467" s="46"/>
      <c r="OD467" s="46"/>
      <c r="OE467" s="46"/>
      <c r="OF467" s="46"/>
      <c r="OG467" s="46"/>
      <c r="OH467" s="46"/>
      <c r="OI467" s="46"/>
      <c r="OJ467" s="46"/>
      <c r="OK467" s="46"/>
      <c r="OL467" s="46"/>
      <c r="OM467" s="46"/>
      <c r="ON467" s="46"/>
      <c r="OO467" s="46"/>
      <c r="OP467" s="46"/>
      <c r="OQ467" s="46"/>
      <c r="OR467" s="46"/>
      <c r="OS467" s="46"/>
      <c r="OT467" s="46"/>
      <c r="OU467" s="46"/>
      <c r="OV467" s="46"/>
      <c r="OW467" s="46"/>
      <c r="OX467" s="46"/>
      <c r="OY467" s="46"/>
      <c r="OZ467" s="46"/>
      <c r="PA467" s="46"/>
      <c r="PB467" s="46"/>
      <c r="PC467" s="46"/>
      <c r="PD467" s="46"/>
      <c r="PE467" s="46"/>
      <c r="PF467" s="46"/>
      <c r="PG467" s="46"/>
      <c r="PH467" s="46"/>
      <c r="PI467" s="46"/>
      <c r="PJ467" s="46"/>
      <c r="PK467" s="46"/>
      <c r="PL467" s="46"/>
      <c r="PM467" s="46"/>
      <c r="PN467" s="46"/>
      <c r="PO467" s="46"/>
      <c r="PP467" s="46"/>
      <c r="PQ467" s="46"/>
      <c r="PR467" s="46"/>
      <c r="PS467" s="46"/>
      <c r="PT467" s="46"/>
    </row>
    <row r="468" spans="1:436" x14ac:dyDescent="0.2">
      <c r="A468" s="20"/>
      <c r="B468" s="11"/>
      <c r="C468" s="23"/>
      <c r="D468" s="23"/>
      <c r="E468" s="23"/>
      <c r="F468" s="23"/>
      <c r="G468" s="23"/>
      <c r="H468" s="23"/>
      <c r="I468" s="23"/>
      <c r="J468" s="23"/>
      <c r="K468" s="24"/>
      <c r="L468" s="24"/>
      <c r="M468" s="24"/>
      <c r="N468" s="24"/>
      <c r="O468" s="24"/>
      <c r="P468" s="24"/>
    </row>
    <row r="469" spans="1:436" x14ac:dyDescent="0.2">
      <c r="A469" s="20"/>
      <c r="B469" s="26"/>
      <c r="C469" s="23"/>
      <c r="D469" s="23"/>
      <c r="E469" s="23"/>
      <c r="F469" s="23"/>
      <c r="G469" s="23"/>
      <c r="H469" s="23"/>
      <c r="I469" s="23"/>
      <c r="J469" s="23"/>
      <c r="K469" s="24"/>
      <c r="L469" s="24"/>
      <c r="M469" s="24"/>
      <c r="N469" s="24"/>
      <c r="O469" s="24"/>
      <c r="P469" s="24"/>
    </row>
    <row r="470" spans="1:436" x14ac:dyDescent="0.2">
      <c r="A470" s="20"/>
      <c r="B470" s="11"/>
      <c r="C470" s="23"/>
      <c r="D470" s="23"/>
      <c r="E470" s="23"/>
      <c r="F470" s="23"/>
      <c r="G470" s="23"/>
      <c r="H470" s="23"/>
      <c r="I470" s="23"/>
      <c r="J470" s="23"/>
      <c r="K470" s="24"/>
      <c r="L470" s="24"/>
      <c r="M470" s="24"/>
      <c r="N470" s="24"/>
      <c r="O470" s="24"/>
      <c r="P470" s="24"/>
    </row>
    <row r="471" spans="1:436" x14ac:dyDescent="0.2">
      <c r="A471" s="20"/>
      <c r="B471" s="11"/>
      <c r="C471" s="23"/>
      <c r="D471" s="23"/>
      <c r="E471" s="23"/>
      <c r="F471" s="23"/>
      <c r="G471" s="23"/>
      <c r="H471" s="23"/>
      <c r="I471" s="23"/>
      <c r="J471" s="23"/>
      <c r="K471" s="24"/>
      <c r="L471" s="24"/>
      <c r="M471" s="24"/>
      <c r="N471" s="24"/>
      <c r="O471" s="24"/>
      <c r="P471" s="24"/>
    </row>
    <row r="472" spans="1:436" x14ac:dyDescent="0.2">
      <c r="A472" s="20"/>
      <c r="B472" s="11"/>
      <c r="C472" s="23"/>
      <c r="D472" s="23"/>
      <c r="E472" s="23"/>
      <c r="F472" s="23"/>
      <c r="G472" s="23"/>
      <c r="H472" s="23"/>
      <c r="I472" s="23"/>
      <c r="J472" s="23"/>
      <c r="K472" s="24"/>
      <c r="L472" s="24"/>
      <c r="M472" s="24"/>
      <c r="N472" s="24"/>
      <c r="O472" s="24"/>
      <c r="P472" s="24"/>
    </row>
    <row r="473" spans="1:436" x14ac:dyDescent="0.2">
      <c r="A473" s="27"/>
      <c r="B473" s="11"/>
      <c r="C473" s="23"/>
      <c r="D473" s="23"/>
      <c r="E473" s="23"/>
      <c r="F473" s="23"/>
      <c r="G473" s="23"/>
      <c r="H473" s="23"/>
      <c r="I473" s="23"/>
      <c r="J473" s="23"/>
      <c r="K473" s="24"/>
      <c r="L473" s="24"/>
      <c r="M473" s="24"/>
      <c r="N473" s="24"/>
      <c r="O473" s="24"/>
      <c r="P473" s="24"/>
    </row>
    <row r="474" spans="1:436" x14ac:dyDescent="0.2">
      <c r="A474" s="20"/>
      <c r="B474" s="11"/>
      <c r="C474" s="23"/>
      <c r="D474" s="23"/>
      <c r="E474" s="23"/>
      <c r="F474" s="23"/>
      <c r="G474" s="23"/>
      <c r="H474" s="23"/>
      <c r="I474" s="23"/>
      <c r="J474" s="23"/>
      <c r="K474" s="24"/>
      <c r="L474" s="24"/>
      <c r="M474" s="24"/>
      <c r="N474" s="24"/>
      <c r="O474" s="24"/>
      <c r="P474" s="24"/>
    </row>
    <row r="475" spans="1:436" ht="13.5" x14ac:dyDescent="0.2">
      <c r="A475" s="25"/>
      <c r="B475" s="11"/>
      <c r="C475" s="23"/>
      <c r="D475" s="23"/>
      <c r="E475" s="23"/>
      <c r="F475" s="23"/>
      <c r="G475" s="23"/>
      <c r="H475" s="23"/>
      <c r="I475" s="23"/>
      <c r="J475" s="23"/>
      <c r="K475" s="24"/>
      <c r="L475" s="24"/>
      <c r="M475" s="24"/>
      <c r="N475" s="24"/>
      <c r="O475" s="24"/>
      <c r="P475" s="24"/>
    </row>
    <row r="476" spans="1:436" x14ac:dyDescent="0.2">
      <c r="A476" s="10"/>
      <c r="B476" s="11"/>
      <c r="C476" s="23"/>
      <c r="D476" s="23"/>
      <c r="E476" s="23"/>
      <c r="F476" s="23"/>
      <c r="G476" s="23"/>
      <c r="H476" s="23"/>
      <c r="I476" s="23"/>
      <c r="J476" s="23"/>
      <c r="K476" s="24"/>
      <c r="L476" s="24"/>
      <c r="M476" s="24"/>
      <c r="N476" s="24"/>
      <c r="O476" s="24"/>
      <c r="P476" s="24"/>
    </row>
    <row r="477" spans="1:436" x14ac:dyDescent="0.2">
      <c r="A477" s="10"/>
      <c r="B477" s="11"/>
      <c r="C477" s="23"/>
      <c r="D477" s="23"/>
      <c r="E477" s="23"/>
      <c r="F477" s="23"/>
      <c r="G477" s="23"/>
      <c r="H477" s="23"/>
      <c r="I477" s="23"/>
      <c r="J477" s="23"/>
      <c r="K477" s="24"/>
      <c r="L477" s="24"/>
      <c r="M477" s="24"/>
      <c r="N477" s="24"/>
      <c r="O477" s="24"/>
      <c r="P477" s="24"/>
    </row>
    <row r="478" spans="1:436" ht="13.5" x14ac:dyDescent="0.2">
      <c r="A478" s="25"/>
      <c r="B478" s="11"/>
      <c r="C478" s="23"/>
      <c r="D478" s="23"/>
      <c r="E478" s="23"/>
      <c r="F478" s="23"/>
      <c r="G478" s="23"/>
      <c r="H478" s="23"/>
      <c r="I478" s="23"/>
      <c r="J478" s="23"/>
      <c r="K478" s="24"/>
      <c r="L478" s="24"/>
      <c r="M478" s="24"/>
      <c r="N478" s="24"/>
      <c r="O478" s="24"/>
      <c r="P478" s="24"/>
    </row>
    <row r="479" spans="1:436" x14ac:dyDescent="0.2">
      <c r="A479" s="27"/>
      <c r="B479" s="11"/>
      <c r="C479" s="23"/>
      <c r="D479" s="23"/>
      <c r="E479" s="23"/>
      <c r="F479" s="23"/>
      <c r="G479" s="23"/>
      <c r="H479" s="23"/>
      <c r="I479" s="23"/>
      <c r="J479" s="23"/>
      <c r="K479" s="24"/>
      <c r="L479" s="24"/>
      <c r="M479" s="24"/>
      <c r="N479" s="24"/>
      <c r="O479" s="24"/>
      <c r="P479" s="24"/>
    </row>
    <row r="480" spans="1:436" ht="13.5" x14ac:dyDescent="0.2">
      <c r="A480" s="25"/>
      <c r="B480" s="11"/>
      <c r="C480" s="23"/>
      <c r="D480" s="23"/>
      <c r="E480" s="23"/>
      <c r="F480" s="23"/>
      <c r="G480" s="23"/>
      <c r="H480" s="23"/>
      <c r="I480" s="23"/>
      <c r="J480" s="23"/>
      <c r="K480" s="24"/>
      <c r="L480" s="24"/>
      <c r="M480" s="24"/>
      <c r="N480" s="24"/>
      <c r="O480" s="24"/>
      <c r="P480" s="24"/>
    </row>
    <row r="481" spans="1:436" ht="13.5" x14ac:dyDescent="0.2">
      <c r="A481" s="25"/>
      <c r="B481" s="11"/>
      <c r="C481" s="23"/>
      <c r="D481" s="23"/>
      <c r="E481" s="23"/>
      <c r="F481" s="23"/>
      <c r="G481" s="23"/>
      <c r="H481" s="23"/>
      <c r="I481" s="23"/>
      <c r="J481" s="23"/>
      <c r="K481" s="24"/>
      <c r="L481" s="24"/>
      <c r="M481" s="24"/>
      <c r="N481" s="24"/>
      <c r="O481" s="24"/>
      <c r="P481" s="24"/>
    </row>
    <row r="482" spans="1:436" x14ac:dyDescent="0.2">
      <c r="A482" s="10"/>
      <c r="B482" s="11"/>
      <c r="C482" s="23"/>
      <c r="D482" s="23"/>
      <c r="E482" s="23"/>
      <c r="F482" s="23"/>
      <c r="G482" s="23"/>
      <c r="H482" s="23"/>
      <c r="I482" s="23"/>
      <c r="J482" s="23"/>
      <c r="K482" s="24"/>
      <c r="L482" s="24"/>
      <c r="M482" s="24"/>
      <c r="N482" s="24"/>
      <c r="O482" s="24"/>
      <c r="P482" s="24"/>
    </row>
    <row r="483" spans="1:436" x14ac:dyDescent="0.2">
      <c r="A483" s="10"/>
      <c r="B483" s="11"/>
      <c r="C483" s="23"/>
      <c r="D483" s="23"/>
      <c r="E483" s="23"/>
      <c r="F483" s="23"/>
      <c r="G483" s="23"/>
      <c r="H483" s="23"/>
      <c r="I483" s="23"/>
      <c r="J483" s="23"/>
      <c r="K483" s="24"/>
      <c r="L483" s="24"/>
      <c r="M483" s="24"/>
      <c r="N483" s="24"/>
      <c r="O483" s="24"/>
      <c r="P483" s="24"/>
    </row>
    <row r="484" spans="1:436" x14ac:dyDescent="0.2">
      <c r="A484" s="10"/>
      <c r="B484" s="11"/>
      <c r="C484" s="28"/>
      <c r="D484" s="28"/>
      <c r="E484" s="28"/>
      <c r="F484" s="28"/>
      <c r="G484" s="28"/>
      <c r="H484" s="28"/>
      <c r="I484" s="28"/>
      <c r="J484" s="28"/>
      <c r="K484" s="9"/>
      <c r="L484" s="9"/>
      <c r="M484" s="9"/>
      <c r="N484" s="9"/>
      <c r="O484" s="9"/>
      <c r="P484" s="9"/>
    </row>
    <row r="485" spans="1:436" x14ac:dyDescent="0.2">
      <c r="A485" s="27"/>
      <c r="B485" s="11"/>
      <c r="C485" s="23"/>
      <c r="D485" s="23"/>
      <c r="E485" s="23"/>
      <c r="F485" s="23"/>
      <c r="G485" s="23"/>
      <c r="H485" s="23"/>
      <c r="I485" s="23"/>
      <c r="J485" s="23"/>
      <c r="K485" s="24"/>
      <c r="L485" s="24"/>
      <c r="M485" s="24"/>
      <c r="N485" s="24"/>
      <c r="O485" s="24"/>
      <c r="P485" s="24"/>
    </row>
    <row r="486" spans="1:436" x14ac:dyDescent="0.2">
      <c r="A486" s="20"/>
      <c r="B486" s="11"/>
      <c r="C486" s="23"/>
      <c r="D486" s="23"/>
      <c r="E486" s="23"/>
      <c r="F486" s="23"/>
      <c r="G486" s="23"/>
      <c r="H486" s="23"/>
      <c r="I486" s="23"/>
      <c r="J486" s="23"/>
      <c r="K486" s="8"/>
      <c r="L486" s="8"/>
      <c r="M486" s="8"/>
      <c r="N486" s="8"/>
      <c r="O486" s="8"/>
      <c r="P486" s="8"/>
    </row>
    <row r="487" spans="1:436" s="2" customFormat="1" ht="13.5" x14ac:dyDescent="0.2">
      <c r="A487" s="25"/>
      <c r="B487" s="26"/>
      <c r="C487" s="12"/>
      <c r="D487" s="12"/>
      <c r="E487" s="12"/>
      <c r="F487" s="12"/>
      <c r="G487" s="12"/>
      <c r="H487" s="12"/>
      <c r="I487" s="12"/>
      <c r="J487" s="12"/>
      <c r="K487" s="8"/>
      <c r="L487" s="8"/>
      <c r="M487" s="8"/>
      <c r="N487" s="8"/>
      <c r="O487" s="8"/>
      <c r="P487" s="8"/>
      <c r="Q487" s="46"/>
      <c r="R487" s="46"/>
      <c r="S487" s="46"/>
      <c r="T487" s="46"/>
      <c r="U487" s="46"/>
      <c r="V487" s="46"/>
      <c r="W487" s="46"/>
      <c r="X487" s="46"/>
      <c r="Y487" s="46"/>
      <c r="Z487" s="46"/>
      <c r="AA487" s="46"/>
      <c r="AB487" s="46"/>
      <c r="AC487" s="46"/>
      <c r="AD487" s="46"/>
      <c r="AE487" s="46"/>
      <c r="AF487" s="46"/>
      <c r="AG487" s="46"/>
      <c r="AH487" s="46"/>
      <c r="AI487" s="46"/>
      <c r="AJ487" s="46"/>
      <c r="AK487" s="46"/>
      <c r="AL487" s="46"/>
      <c r="AM487" s="46"/>
      <c r="AN487" s="46"/>
      <c r="AO487" s="46"/>
      <c r="AP487" s="46"/>
      <c r="AQ487" s="46"/>
      <c r="AR487" s="46"/>
      <c r="AS487" s="46"/>
      <c r="AT487" s="46"/>
      <c r="AU487" s="46"/>
      <c r="AV487" s="46"/>
      <c r="AW487" s="46"/>
      <c r="AX487" s="46"/>
      <c r="AY487" s="46"/>
      <c r="AZ487" s="46"/>
      <c r="BA487" s="46"/>
      <c r="BB487" s="46"/>
      <c r="BC487" s="46"/>
      <c r="BD487" s="46"/>
      <c r="BE487" s="46"/>
      <c r="BF487" s="46"/>
      <c r="BG487" s="46"/>
      <c r="BH487" s="46"/>
      <c r="BI487" s="46"/>
      <c r="BJ487" s="46"/>
      <c r="BK487" s="46"/>
      <c r="BL487" s="46"/>
      <c r="BM487" s="46"/>
      <c r="BN487" s="46"/>
      <c r="BO487" s="46"/>
      <c r="BP487" s="46"/>
      <c r="BQ487" s="46"/>
      <c r="BR487" s="46"/>
      <c r="BS487" s="46"/>
      <c r="BT487" s="46"/>
      <c r="BU487" s="46"/>
      <c r="BV487" s="46"/>
      <c r="BW487" s="46"/>
      <c r="BX487" s="46"/>
      <c r="BY487" s="46"/>
      <c r="BZ487" s="46"/>
      <c r="CA487" s="46"/>
      <c r="CB487" s="46"/>
      <c r="CC487" s="46"/>
      <c r="CD487" s="46"/>
      <c r="CE487" s="46"/>
      <c r="CF487" s="46"/>
      <c r="CG487" s="46"/>
      <c r="CH487" s="46"/>
      <c r="CI487" s="46"/>
      <c r="CJ487" s="46"/>
      <c r="CK487" s="46"/>
      <c r="CL487" s="46"/>
      <c r="CM487" s="46"/>
      <c r="CN487" s="46"/>
      <c r="CO487" s="46"/>
      <c r="CP487" s="46"/>
      <c r="CQ487" s="46"/>
      <c r="CR487" s="46"/>
      <c r="CS487" s="46"/>
      <c r="CT487" s="46"/>
      <c r="CU487" s="46"/>
      <c r="CV487" s="46"/>
      <c r="CW487" s="46"/>
      <c r="CX487" s="46"/>
      <c r="CY487" s="46"/>
      <c r="CZ487" s="46"/>
      <c r="DA487" s="46"/>
      <c r="DB487" s="46"/>
      <c r="DC487" s="46"/>
      <c r="DD487" s="46"/>
      <c r="DE487" s="46"/>
      <c r="DF487" s="46"/>
      <c r="DG487" s="46"/>
      <c r="DH487" s="46"/>
      <c r="DI487" s="46"/>
      <c r="DJ487" s="46"/>
      <c r="DK487" s="46"/>
      <c r="DL487" s="46"/>
      <c r="DM487" s="46"/>
      <c r="DN487" s="46"/>
      <c r="DO487" s="46"/>
      <c r="DP487" s="46"/>
      <c r="DQ487" s="46"/>
      <c r="DR487" s="46"/>
      <c r="DS487" s="46"/>
      <c r="DT487" s="46"/>
      <c r="DU487" s="46"/>
      <c r="DV487" s="46"/>
      <c r="DW487" s="46"/>
      <c r="DX487" s="46"/>
      <c r="DY487" s="46"/>
      <c r="DZ487" s="46"/>
      <c r="EA487" s="46"/>
      <c r="EB487" s="46"/>
      <c r="EC487" s="46"/>
      <c r="ED487" s="46"/>
      <c r="EE487" s="46"/>
      <c r="EF487" s="46"/>
      <c r="EG487" s="46"/>
      <c r="EH487" s="46"/>
      <c r="EI487" s="46"/>
      <c r="EJ487" s="46"/>
      <c r="EK487" s="46"/>
      <c r="EL487" s="46"/>
      <c r="EM487" s="46"/>
      <c r="EN487" s="46"/>
      <c r="EO487" s="46"/>
      <c r="EP487" s="46"/>
      <c r="EQ487" s="46"/>
      <c r="ER487" s="46"/>
      <c r="ES487" s="46"/>
      <c r="ET487" s="46"/>
      <c r="EU487" s="46"/>
      <c r="EV487" s="46"/>
      <c r="EW487" s="46"/>
      <c r="EX487" s="46"/>
      <c r="EY487" s="46"/>
      <c r="EZ487" s="46"/>
      <c r="FA487" s="46"/>
      <c r="FB487" s="46"/>
      <c r="FC487" s="46"/>
      <c r="FD487" s="46"/>
      <c r="FE487" s="46"/>
      <c r="FF487" s="46"/>
      <c r="FG487" s="46"/>
      <c r="FH487" s="46"/>
      <c r="FI487" s="46"/>
      <c r="FJ487" s="46"/>
      <c r="FK487" s="46"/>
      <c r="FL487" s="46"/>
      <c r="FM487" s="46"/>
      <c r="FN487" s="46"/>
      <c r="FO487" s="46"/>
      <c r="FP487" s="46"/>
      <c r="FQ487" s="46"/>
      <c r="FR487" s="46"/>
      <c r="FS487" s="46"/>
      <c r="FT487" s="46"/>
      <c r="FU487" s="46"/>
      <c r="FV487" s="46"/>
      <c r="FW487" s="46"/>
      <c r="FX487" s="46"/>
      <c r="FY487" s="46"/>
      <c r="FZ487" s="46"/>
      <c r="GA487" s="46"/>
      <c r="GB487" s="46"/>
      <c r="GC487" s="46"/>
      <c r="GD487" s="46"/>
      <c r="GE487" s="46"/>
      <c r="GF487" s="46"/>
      <c r="GG487" s="46"/>
      <c r="GH487" s="46"/>
      <c r="GI487" s="46"/>
      <c r="GJ487" s="46"/>
      <c r="GK487" s="46"/>
      <c r="GL487" s="46"/>
      <c r="GM487" s="46"/>
      <c r="GN487" s="46"/>
      <c r="GO487" s="46"/>
      <c r="GP487" s="46"/>
      <c r="GQ487" s="46"/>
      <c r="GR487" s="46"/>
      <c r="GS487" s="46"/>
      <c r="GT487" s="46"/>
      <c r="GU487" s="46"/>
      <c r="GV487" s="46"/>
      <c r="GW487" s="46"/>
      <c r="GX487" s="46"/>
      <c r="GY487" s="46"/>
      <c r="GZ487" s="46"/>
      <c r="HA487" s="46"/>
      <c r="HB487" s="46"/>
      <c r="HC487" s="46"/>
      <c r="HD487" s="46"/>
      <c r="HE487" s="46"/>
      <c r="HF487" s="46"/>
      <c r="HG487" s="46"/>
      <c r="HH487" s="46"/>
      <c r="HI487" s="46"/>
      <c r="HJ487" s="46"/>
      <c r="HK487" s="46"/>
      <c r="HL487" s="46"/>
      <c r="HM487" s="46"/>
      <c r="HN487" s="46"/>
      <c r="HO487" s="46"/>
      <c r="HP487" s="46"/>
      <c r="HQ487" s="46"/>
      <c r="HR487" s="46"/>
      <c r="HS487" s="46"/>
      <c r="HT487" s="46"/>
      <c r="HU487" s="46"/>
      <c r="HV487" s="46"/>
      <c r="HW487" s="46"/>
      <c r="HX487" s="46"/>
      <c r="HY487" s="46"/>
      <c r="HZ487" s="46"/>
      <c r="IA487" s="46"/>
      <c r="IB487" s="46"/>
      <c r="IC487" s="46"/>
      <c r="ID487" s="46"/>
      <c r="IE487" s="46"/>
      <c r="IF487" s="46"/>
      <c r="IG487" s="46"/>
      <c r="IH487" s="46"/>
      <c r="II487" s="46"/>
      <c r="IJ487" s="46"/>
      <c r="IK487" s="46"/>
      <c r="IL487" s="46"/>
      <c r="IM487" s="46"/>
      <c r="IN487" s="46"/>
      <c r="IO487" s="46"/>
      <c r="IP487" s="46"/>
      <c r="IQ487" s="46"/>
      <c r="IR487" s="46"/>
      <c r="IS487" s="46"/>
      <c r="IT487" s="46"/>
      <c r="IU487" s="46"/>
      <c r="IV487" s="46"/>
      <c r="IW487" s="46"/>
      <c r="IX487" s="46"/>
      <c r="IY487" s="46"/>
      <c r="IZ487" s="46"/>
      <c r="JA487" s="46"/>
      <c r="JB487" s="46"/>
      <c r="JC487" s="46"/>
      <c r="JD487" s="46"/>
      <c r="JE487" s="46"/>
      <c r="JF487" s="46"/>
      <c r="JG487" s="46"/>
      <c r="JH487" s="46"/>
      <c r="JI487" s="46"/>
      <c r="JJ487" s="46"/>
      <c r="JK487" s="46"/>
      <c r="JL487" s="46"/>
      <c r="JM487" s="46"/>
      <c r="JN487" s="46"/>
      <c r="JO487" s="46"/>
      <c r="JP487" s="46"/>
      <c r="JQ487" s="46"/>
      <c r="JR487" s="46"/>
      <c r="JS487" s="46"/>
      <c r="JT487" s="46"/>
      <c r="JU487" s="46"/>
      <c r="JV487" s="46"/>
      <c r="JW487" s="46"/>
      <c r="JX487" s="46"/>
      <c r="JY487" s="46"/>
      <c r="JZ487" s="46"/>
      <c r="KA487" s="46"/>
      <c r="KB487" s="46"/>
      <c r="KC487" s="46"/>
      <c r="KD487" s="46"/>
      <c r="KE487" s="46"/>
      <c r="KF487" s="46"/>
      <c r="KG487" s="46"/>
      <c r="KH487" s="46"/>
      <c r="KI487" s="46"/>
      <c r="KJ487" s="46"/>
      <c r="KK487" s="46"/>
      <c r="KL487" s="46"/>
      <c r="KM487" s="46"/>
      <c r="KN487" s="46"/>
      <c r="KO487" s="46"/>
      <c r="KP487" s="46"/>
      <c r="KQ487" s="46"/>
      <c r="KR487" s="46"/>
      <c r="KS487" s="46"/>
      <c r="KT487" s="46"/>
      <c r="KU487" s="46"/>
      <c r="KV487" s="46"/>
      <c r="KW487" s="46"/>
      <c r="KX487" s="46"/>
      <c r="KY487" s="46"/>
      <c r="KZ487" s="46"/>
      <c r="LA487" s="46"/>
      <c r="LB487" s="46"/>
      <c r="LC487" s="46"/>
      <c r="LD487" s="46"/>
      <c r="LE487" s="46"/>
      <c r="LF487" s="46"/>
      <c r="LG487" s="46"/>
      <c r="LH487" s="46"/>
      <c r="LI487" s="46"/>
      <c r="LJ487" s="46"/>
      <c r="LK487" s="46"/>
      <c r="LL487" s="46"/>
      <c r="LM487" s="46"/>
      <c r="LN487" s="46"/>
      <c r="LO487" s="46"/>
      <c r="LP487" s="46"/>
      <c r="LQ487" s="46"/>
      <c r="LR487" s="46"/>
      <c r="LS487" s="46"/>
      <c r="LT487" s="46"/>
      <c r="LU487" s="46"/>
      <c r="LV487" s="46"/>
      <c r="LW487" s="46"/>
      <c r="LX487" s="46"/>
      <c r="LY487" s="46"/>
      <c r="LZ487" s="46"/>
      <c r="MA487" s="46"/>
      <c r="MB487" s="46"/>
      <c r="MC487" s="46"/>
      <c r="MD487" s="46"/>
      <c r="ME487" s="46"/>
      <c r="MF487" s="46"/>
      <c r="MG487" s="46"/>
      <c r="MH487" s="46"/>
      <c r="MI487" s="46"/>
      <c r="MJ487" s="46"/>
      <c r="MK487" s="46"/>
      <c r="ML487" s="46"/>
      <c r="MM487" s="46"/>
      <c r="MN487" s="46"/>
      <c r="MO487" s="46"/>
      <c r="MP487" s="46"/>
      <c r="MQ487" s="46"/>
      <c r="MR487" s="46"/>
      <c r="MS487" s="46"/>
      <c r="MT487" s="46"/>
      <c r="MU487" s="46"/>
      <c r="MV487" s="46"/>
      <c r="MW487" s="46"/>
      <c r="MX487" s="46"/>
      <c r="MY487" s="46"/>
      <c r="MZ487" s="46"/>
      <c r="NA487" s="46"/>
      <c r="NB487" s="46"/>
      <c r="NC487" s="46"/>
      <c r="ND487" s="46"/>
      <c r="NE487" s="46"/>
      <c r="NF487" s="46"/>
      <c r="NG487" s="46"/>
      <c r="NH487" s="46"/>
      <c r="NI487" s="46"/>
      <c r="NJ487" s="46"/>
      <c r="NK487" s="46"/>
      <c r="NL487" s="46"/>
      <c r="NM487" s="46"/>
      <c r="NN487" s="46"/>
      <c r="NO487" s="46"/>
      <c r="NP487" s="46"/>
      <c r="NQ487" s="46"/>
      <c r="NR487" s="46"/>
      <c r="NS487" s="46"/>
      <c r="NT487" s="46"/>
      <c r="NU487" s="46"/>
      <c r="NV487" s="46"/>
      <c r="NW487" s="46"/>
      <c r="NX487" s="46"/>
      <c r="NY487" s="46"/>
      <c r="NZ487" s="46"/>
      <c r="OA487" s="46"/>
      <c r="OB487" s="46"/>
      <c r="OC487" s="46"/>
      <c r="OD487" s="46"/>
      <c r="OE487" s="46"/>
      <c r="OF487" s="46"/>
      <c r="OG487" s="46"/>
      <c r="OH487" s="46"/>
      <c r="OI487" s="46"/>
      <c r="OJ487" s="46"/>
      <c r="OK487" s="46"/>
      <c r="OL487" s="46"/>
      <c r="OM487" s="46"/>
      <c r="ON487" s="46"/>
      <c r="OO487" s="46"/>
      <c r="OP487" s="46"/>
      <c r="OQ487" s="46"/>
      <c r="OR487" s="46"/>
      <c r="OS487" s="46"/>
      <c r="OT487" s="46"/>
      <c r="OU487" s="46"/>
      <c r="OV487" s="46"/>
      <c r="OW487" s="46"/>
      <c r="OX487" s="46"/>
      <c r="OY487" s="46"/>
      <c r="OZ487" s="46"/>
      <c r="PA487" s="46"/>
      <c r="PB487" s="46"/>
      <c r="PC487" s="46"/>
      <c r="PD487" s="46"/>
      <c r="PE487" s="46"/>
      <c r="PF487" s="46"/>
      <c r="PG487" s="46"/>
      <c r="PH487" s="46"/>
      <c r="PI487" s="46"/>
      <c r="PJ487" s="46"/>
      <c r="PK487" s="46"/>
      <c r="PL487" s="46"/>
      <c r="PM487" s="46"/>
      <c r="PN487" s="46"/>
      <c r="PO487" s="46"/>
      <c r="PP487" s="46"/>
      <c r="PQ487" s="46"/>
      <c r="PR487" s="46"/>
      <c r="PS487" s="46"/>
      <c r="PT487" s="46"/>
    </row>
    <row r="488" spans="1:436" x14ac:dyDescent="0.2">
      <c r="A488" s="10"/>
      <c r="B488" s="11"/>
      <c r="C488" s="23"/>
      <c r="D488" s="23"/>
      <c r="E488" s="23"/>
      <c r="F488" s="23"/>
      <c r="G488" s="23"/>
      <c r="H488" s="23"/>
      <c r="I488" s="23"/>
      <c r="J488" s="23"/>
      <c r="K488" s="24"/>
      <c r="L488" s="24"/>
      <c r="M488" s="24"/>
      <c r="N488" s="24"/>
      <c r="O488" s="24"/>
      <c r="P488" s="24"/>
    </row>
    <row r="489" spans="1:436" x14ac:dyDescent="0.2">
      <c r="A489" s="27"/>
      <c r="B489" s="11"/>
      <c r="C489" s="23"/>
      <c r="D489" s="23"/>
      <c r="E489" s="23"/>
      <c r="F489" s="23"/>
      <c r="G489" s="23"/>
      <c r="H489" s="23"/>
      <c r="I489" s="23"/>
      <c r="J489" s="23"/>
      <c r="K489" s="24"/>
      <c r="L489" s="24"/>
      <c r="M489" s="24"/>
      <c r="N489" s="24"/>
      <c r="O489" s="24"/>
      <c r="P489" s="24"/>
    </row>
    <row r="490" spans="1:436" x14ac:dyDescent="0.2">
      <c r="A490" s="27"/>
      <c r="B490" s="11"/>
      <c r="C490" s="23"/>
      <c r="D490" s="23"/>
      <c r="E490" s="23"/>
      <c r="F490" s="23"/>
      <c r="G490" s="23"/>
      <c r="H490" s="23"/>
      <c r="I490" s="23"/>
      <c r="J490" s="23"/>
      <c r="K490" s="24"/>
      <c r="L490" s="24"/>
      <c r="M490" s="24"/>
      <c r="N490" s="24"/>
      <c r="O490" s="24"/>
      <c r="P490" s="24"/>
    </row>
    <row r="491" spans="1:436" x14ac:dyDescent="0.2">
      <c r="A491" s="27"/>
      <c r="B491" s="11"/>
      <c r="C491" s="23"/>
      <c r="D491" s="23"/>
      <c r="E491" s="23"/>
      <c r="F491" s="23"/>
      <c r="G491" s="23"/>
      <c r="H491" s="23"/>
      <c r="I491" s="23"/>
      <c r="J491" s="23"/>
      <c r="K491" s="24"/>
      <c r="L491" s="24"/>
      <c r="M491" s="24"/>
      <c r="N491" s="24"/>
      <c r="O491" s="24"/>
      <c r="P491" s="24"/>
    </row>
    <row r="492" spans="1:436" ht="13.5" x14ac:dyDescent="0.2">
      <c r="A492" s="25"/>
      <c r="B492" s="11"/>
      <c r="C492" s="23"/>
      <c r="D492" s="23"/>
      <c r="E492" s="23"/>
      <c r="F492" s="23"/>
      <c r="G492" s="23"/>
      <c r="H492" s="23"/>
      <c r="I492" s="23"/>
      <c r="J492" s="23"/>
      <c r="K492" s="24"/>
      <c r="L492" s="24"/>
      <c r="M492" s="24"/>
      <c r="N492" s="24"/>
      <c r="O492" s="24"/>
      <c r="P492" s="24"/>
    </row>
    <row r="493" spans="1:436" x14ac:dyDescent="0.2">
      <c r="A493" s="27"/>
      <c r="B493" s="11"/>
      <c r="C493" s="23"/>
      <c r="D493" s="23"/>
      <c r="E493" s="23"/>
      <c r="F493" s="23"/>
      <c r="G493" s="23"/>
      <c r="H493" s="23"/>
      <c r="I493" s="23"/>
      <c r="J493" s="23"/>
      <c r="K493" s="24"/>
      <c r="L493" s="24"/>
      <c r="M493" s="24"/>
      <c r="N493" s="24"/>
      <c r="O493" s="24"/>
      <c r="P493" s="24"/>
    </row>
    <row r="494" spans="1:436" x14ac:dyDescent="0.2">
      <c r="A494" s="20"/>
      <c r="B494" s="11"/>
      <c r="C494" s="23"/>
      <c r="D494" s="23"/>
      <c r="E494" s="23"/>
      <c r="F494" s="23"/>
      <c r="G494" s="23"/>
      <c r="H494" s="23"/>
      <c r="I494" s="23"/>
      <c r="J494" s="23"/>
      <c r="K494" s="24"/>
      <c r="L494" s="24"/>
      <c r="M494" s="24"/>
      <c r="N494" s="24"/>
      <c r="O494" s="24"/>
      <c r="P494" s="24"/>
    </row>
    <row r="495" spans="1:436" x14ac:dyDescent="0.2">
      <c r="A495" s="27"/>
      <c r="B495" s="11"/>
      <c r="C495" s="23"/>
      <c r="D495" s="23"/>
      <c r="E495" s="23"/>
      <c r="F495" s="23"/>
      <c r="G495" s="23"/>
      <c r="H495" s="23"/>
      <c r="I495" s="23"/>
      <c r="J495" s="23"/>
      <c r="K495" s="29"/>
      <c r="L495" s="29"/>
      <c r="M495" s="29"/>
      <c r="N495" s="29"/>
      <c r="O495" s="29"/>
      <c r="P495" s="29"/>
    </row>
    <row r="496" spans="1:436" x14ac:dyDescent="0.2">
      <c r="A496" s="27"/>
      <c r="B496" s="21"/>
      <c r="C496" s="28"/>
      <c r="D496" s="28"/>
      <c r="E496" s="28"/>
      <c r="F496" s="28"/>
      <c r="G496" s="28"/>
      <c r="H496" s="28"/>
      <c r="I496" s="28"/>
      <c r="J496" s="28"/>
      <c r="K496" s="7"/>
      <c r="L496" s="7"/>
      <c r="M496" s="7"/>
      <c r="N496" s="7"/>
      <c r="O496" s="7"/>
      <c r="P496" s="7"/>
    </row>
    <row r="497" spans="1:436" ht="13.5" x14ac:dyDescent="0.2">
      <c r="A497" s="25"/>
      <c r="B497" s="11"/>
      <c r="C497" s="23"/>
      <c r="D497" s="23"/>
      <c r="E497" s="23"/>
      <c r="F497" s="23"/>
      <c r="G497" s="23"/>
      <c r="H497" s="23"/>
      <c r="I497" s="23"/>
      <c r="J497" s="23"/>
      <c r="K497" s="24"/>
      <c r="L497" s="24"/>
      <c r="M497" s="24"/>
      <c r="N497" s="24"/>
      <c r="O497" s="24"/>
      <c r="P497" s="24"/>
    </row>
    <row r="498" spans="1:436" s="2" customFormat="1" x14ac:dyDescent="0.2">
      <c r="A498" s="20"/>
      <c r="B498" s="26"/>
      <c r="C498" s="12"/>
      <c r="D498" s="12"/>
      <c r="E498" s="12"/>
      <c r="F498" s="12"/>
      <c r="G498" s="12"/>
      <c r="H498" s="12"/>
      <c r="I498" s="12"/>
      <c r="J498" s="12"/>
      <c r="K498" s="30"/>
      <c r="L498" s="30"/>
      <c r="M498" s="30"/>
      <c r="N498" s="30"/>
      <c r="O498" s="30"/>
      <c r="P498" s="30"/>
      <c r="Q498" s="46"/>
      <c r="R498" s="46"/>
      <c r="S498" s="46"/>
      <c r="T498" s="46"/>
      <c r="U498" s="46"/>
      <c r="V498" s="46"/>
      <c r="W498" s="46"/>
      <c r="X498" s="46"/>
      <c r="Y498" s="46"/>
      <c r="Z498" s="46"/>
      <c r="AA498" s="46"/>
      <c r="AB498" s="46"/>
      <c r="AC498" s="46"/>
      <c r="AD498" s="46"/>
      <c r="AE498" s="46"/>
      <c r="AF498" s="46"/>
      <c r="AG498" s="46"/>
      <c r="AH498" s="46"/>
      <c r="AI498" s="46"/>
      <c r="AJ498" s="46"/>
      <c r="AK498" s="46"/>
      <c r="AL498" s="46"/>
      <c r="AM498" s="46"/>
      <c r="AN498" s="46"/>
      <c r="AO498" s="46"/>
      <c r="AP498" s="46"/>
      <c r="AQ498" s="46"/>
      <c r="AR498" s="46"/>
      <c r="AS498" s="46"/>
      <c r="AT498" s="46"/>
      <c r="AU498" s="46"/>
      <c r="AV498" s="46"/>
      <c r="AW498" s="46"/>
      <c r="AX498" s="46"/>
      <c r="AY498" s="46"/>
      <c r="AZ498" s="46"/>
      <c r="BA498" s="46"/>
      <c r="BB498" s="46"/>
      <c r="BC498" s="46"/>
      <c r="BD498" s="46"/>
      <c r="BE498" s="46"/>
      <c r="BF498" s="46"/>
      <c r="BG498" s="46"/>
      <c r="BH498" s="46"/>
      <c r="BI498" s="46"/>
      <c r="BJ498" s="46"/>
      <c r="BK498" s="46"/>
      <c r="BL498" s="46"/>
      <c r="BM498" s="46"/>
      <c r="BN498" s="46"/>
      <c r="BO498" s="46"/>
      <c r="BP498" s="46"/>
      <c r="BQ498" s="46"/>
      <c r="BR498" s="46"/>
      <c r="BS498" s="46"/>
      <c r="BT498" s="46"/>
      <c r="BU498" s="46"/>
      <c r="BV498" s="46"/>
      <c r="BW498" s="46"/>
      <c r="BX498" s="46"/>
      <c r="BY498" s="46"/>
      <c r="BZ498" s="46"/>
      <c r="CA498" s="46"/>
      <c r="CB498" s="46"/>
      <c r="CC498" s="46"/>
      <c r="CD498" s="46"/>
      <c r="CE498" s="46"/>
      <c r="CF498" s="46"/>
      <c r="CG498" s="46"/>
      <c r="CH498" s="46"/>
      <c r="CI498" s="46"/>
      <c r="CJ498" s="46"/>
      <c r="CK498" s="46"/>
      <c r="CL498" s="46"/>
      <c r="CM498" s="46"/>
      <c r="CN498" s="46"/>
      <c r="CO498" s="46"/>
      <c r="CP498" s="46"/>
      <c r="CQ498" s="46"/>
      <c r="CR498" s="46"/>
      <c r="CS498" s="46"/>
      <c r="CT498" s="46"/>
      <c r="CU498" s="46"/>
      <c r="CV498" s="46"/>
      <c r="CW498" s="46"/>
      <c r="CX498" s="46"/>
      <c r="CY498" s="46"/>
      <c r="CZ498" s="46"/>
      <c r="DA498" s="46"/>
      <c r="DB498" s="46"/>
      <c r="DC498" s="46"/>
      <c r="DD498" s="46"/>
      <c r="DE498" s="46"/>
      <c r="DF498" s="46"/>
      <c r="DG498" s="46"/>
      <c r="DH498" s="46"/>
      <c r="DI498" s="46"/>
      <c r="DJ498" s="46"/>
      <c r="DK498" s="46"/>
      <c r="DL498" s="46"/>
      <c r="DM498" s="46"/>
      <c r="DN498" s="46"/>
      <c r="DO498" s="46"/>
      <c r="DP498" s="46"/>
      <c r="DQ498" s="46"/>
      <c r="DR498" s="46"/>
      <c r="DS498" s="46"/>
      <c r="DT498" s="46"/>
      <c r="DU498" s="46"/>
      <c r="DV498" s="46"/>
      <c r="DW498" s="46"/>
      <c r="DX498" s="46"/>
      <c r="DY498" s="46"/>
      <c r="DZ498" s="46"/>
      <c r="EA498" s="46"/>
      <c r="EB498" s="46"/>
      <c r="EC498" s="46"/>
      <c r="ED498" s="46"/>
      <c r="EE498" s="46"/>
      <c r="EF498" s="46"/>
      <c r="EG498" s="46"/>
      <c r="EH498" s="46"/>
      <c r="EI498" s="46"/>
      <c r="EJ498" s="46"/>
      <c r="EK498" s="46"/>
      <c r="EL498" s="46"/>
      <c r="EM498" s="46"/>
      <c r="EN498" s="46"/>
      <c r="EO498" s="46"/>
      <c r="EP498" s="46"/>
      <c r="EQ498" s="46"/>
      <c r="ER498" s="46"/>
      <c r="ES498" s="46"/>
      <c r="ET498" s="46"/>
      <c r="EU498" s="46"/>
      <c r="EV498" s="46"/>
      <c r="EW498" s="46"/>
      <c r="EX498" s="46"/>
      <c r="EY498" s="46"/>
      <c r="EZ498" s="46"/>
      <c r="FA498" s="46"/>
      <c r="FB498" s="46"/>
      <c r="FC498" s="46"/>
      <c r="FD498" s="46"/>
      <c r="FE498" s="46"/>
      <c r="FF498" s="46"/>
      <c r="FG498" s="46"/>
      <c r="FH498" s="46"/>
      <c r="FI498" s="46"/>
      <c r="FJ498" s="46"/>
      <c r="FK498" s="46"/>
      <c r="FL498" s="46"/>
      <c r="FM498" s="46"/>
      <c r="FN498" s="46"/>
      <c r="FO498" s="46"/>
      <c r="FP498" s="46"/>
      <c r="FQ498" s="46"/>
      <c r="FR498" s="46"/>
      <c r="FS498" s="46"/>
      <c r="FT498" s="46"/>
      <c r="FU498" s="46"/>
      <c r="FV498" s="46"/>
      <c r="FW498" s="46"/>
      <c r="FX498" s="46"/>
      <c r="FY498" s="46"/>
      <c r="FZ498" s="46"/>
      <c r="GA498" s="46"/>
      <c r="GB498" s="46"/>
      <c r="GC498" s="46"/>
      <c r="GD498" s="46"/>
      <c r="GE498" s="46"/>
      <c r="GF498" s="46"/>
      <c r="GG498" s="46"/>
      <c r="GH498" s="46"/>
      <c r="GI498" s="46"/>
      <c r="GJ498" s="46"/>
      <c r="GK498" s="46"/>
      <c r="GL498" s="46"/>
      <c r="GM498" s="46"/>
      <c r="GN498" s="46"/>
      <c r="GO498" s="46"/>
      <c r="GP498" s="46"/>
      <c r="GQ498" s="46"/>
      <c r="GR498" s="46"/>
      <c r="GS498" s="46"/>
      <c r="GT498" s="46"/>
      <c r="GU498" s="46"/>
      <c r="GV498" s="46"/>
      <c r="GW498" s="46"/>
      <c r="GX498" s="46"/>
      <c r="GY498" s="46"/>
      <c r="GZ498" s="46"/>
      <c r="HA498" s="46"/>
      <c r="HB498" s="46"/>
      <c r="HC498" s="46"/>
      <c r="HD498" s="46"/>
      <c r="HE498" s="46"/>
      <c r="HF498" s="46"/>
      <c r="HG498" s="46"/>
      <c r="HH498" s="46"/>
      <c r="HI498" s="46"/>
      <c r="HJ498" s="46"/>
      <c r="HK498" s="46"/>
      <c r="HL498" s="46"/>
      <c r="HM498" s="46"/>
      <c r="HN498" s="46"/>
      <c r="HO498" s="46"/>
      <c r="HP498" s="46"/>
      <c r="HQ498" s="46"/>
      <c r="HR498" s="46"/>
      <c r="HS498" s="46"/>
      <c r="HT498" s="46"/>
      <c r="HU498" s="46"/>
      <c r="HV498" s="46"/>
      <c r="HW498" s="46"/>
      <c r="HX498" s="46"/>
      <c r="HY498" s="46"/>
      <c r="HZ498" s="46"/>
      <c r="IA498" s="46"/>
      <c r="IB498" s="46"/>
      <c r="IC498" s="46"/>
      <c r="ID498" s="46"/>
      <c r="IE498" s="46"/>
      <c r="IF498" s="46"/>
      <c r="IG498" s="46"/>
      <c r="IH498" s="46"/>
      <c r="II498" s="46"/>
      <c r="IJ498" s="46"/>
      <c r="IK498" s="46"/>
      <c r="IL498" s="46"/>
      <c r="IM498" s="46"/>
      <c r="IN498" s="46"/>
      <c r="IO498" s="46"/>
      <c r="IP498" s="46"/>
      <c r="IQ498" s="46"/>
      <c r="IR498" s="46"/>
      <c r="IS498" s="46"/>
      <c r="IT498" s="46"/>
      <c r="IU498" s="46"/>
      <c r="IV498" s="46"/>
      <c r="IW498" s="46"/>
      <c r="IX498" s="46"/>
      <c r="IY498" s="46"/>
      <c r="IZ498" s="46"/>
      <c r="JA498" s="46"/>
      <c r="JB498" s="46"/>
      <c r="JC498" s="46"/>
      <c r="JD498" s="46"/>
      <c r="JE498" s="46"/>
      <c r="JF498" s="46"/>
      <c r="JG498" s="46"/>
      <c r="JH498" s="46"/>
      <c r="JI498" s="46"/>
      <c r="JJ498" s="46"/>
      <c r="JK498" s="46"/>
      <c r="JL498" s="46"/>
      <c r="JM498" s="46"/>
      <c r="JN498" s="46"/>
      <c r="JO498" s="46"/>
      <c r="JP498" s="46"/>
      <c r="JQ498" s="46"/>
      <c r="JR498" s="46"/>
      <c r="JS498" s="46"/>
      <c r="JT498" s="46"/>
      <c r="JU498" s="46"/>
      <c r="JV498" s="46"/>
      <c r="JW498" s="46"/>
      <c r="JX498" s="46"/>
      <c r="JY498" s="46"/>
      <c r="JZ498" s="46"/>
      <c r="KA498" s="46"/>
      <c r="KB498" s="46"/>
      <c r="KC498" s="46"/>
      <c r="KD498" s="46"/>
      <c r="KE498" s="46"/>
      <c r="KF498" s="46"/>
      <c r="KG498" s="46"/>
      <c r="KH498" s="46"/>
      <c r="KI498" s="46"/>
      <c r="KJ498" s="46"/>
      <c r="KK498" s="46"/>
      <c r="KL498" s="46"/>
      <c r="KM498" s="46"/>
      <c r="KN498" s="46"/>
      <c r="KO498" s="46"/>
      <c r="KP498" s="46"/>
      <c r="KQ498" s="46"/>
      <c r="KR498" s="46"/>
      <c r="KS498" s="46"/>
      <c r="KT498" s="46"/>
      <c r="KU498" s="46"/>
      <c r="KV498" s="46"/>
      <c r="KW498" s="46"/>
      <c r="KX498" s="46"/>
      <c r="KY498" s="46"/>
      <c r="KZ498" s="46"/>
      <c r="LA498" s="46"/>
      <c r="LB498" s="46"/>
      <c r="LC498" s="46"/>
      <c r="LD498" s="46"/>
      <c r="LE498" s="46"/>
      <c r="LF498" s="46"/>
      <c r="LG498" s="46"/>
      <c r="LH498" s="46"/>
      <c r="LI498" s="46"/>
      <c r="LJ498" s="46"/>
      <c r="LK498" s="46"/>
      <c r="LL498" s="46"/>
      <c r="LM498" s="46"/>
      <c r="LN498" s="46"/>
      <c r="LO498" s="46"/>
      <c r="LP498" s="46"/>
      <c r="LQ498" s="46"/>
      <c r="LR498" s="46"/>
      <c r="LS498" s="46"/>
      <c r="LT498" s="46"/>
      <c r="LU498" s="46"/>
      <c r="LV498" s="46"/>
      <c r="LW498" s="46"/>
      <c r="LX498" s="46"/>
      <c r="LY498" s="46"/>
      <c r="LZ498" s="46"/>
      <c r="MA498" s="46"/>
      <c r="MB498" s="46"/>
      <c r="MC498" s="46"/>
      <c r="MD498" s="46"/>
      <c r="ME498" s="46"/>
      <c r="MF498" s="46"/>
      <c r="MG498" s="46"/>
      <c r="MH498" s="46"/>
      <c r="MI498" s="46"/>
      <c r="MJ498" s="46"/>
      <c r="MK498" s="46"/>
      <c r="ML498" s="46"/>
      <c r="MM498" s="46"/>
      <c r="MN498" s="46"/>
      <c r="MO498" s="46"/>
      <c r="MP498" s="46"/>
      <c r="MQ498" s="46"/>
      <c r="MR498" s="46"/>
      <c r="MS498" s="46"/>
      <c r="MT498" s="46"/>
      <c r="MU498" s="46"/>
      <c r="MV498" s="46"/>
      <c r="MW498" s="46"/>
      <c r="MX498" s="46"/>
      <c r="MY498" s="46"/>
      <c r="MZ498" s="46"/>
      <c r="NA498" s="46"/>
      <c r="NB498" s="46"/>
      <c r="NC498" s="46"/>
      <c r="ND498" s="46"/>
      <c r="NE498" s="46"/>
      <c r="NF498" s="46"/>
      <c r="NG498" s="46"/>
      <c r="NH498" s="46"/>
      <c r="NI498" s="46"/>
      <c r="NJ498" s="46"/>
      <c r="NK498" s="46"/>
      <c r="NL498" s="46"/>
      <c r="NM498" s="46"/>
      <c r="NN498" s="46"/>
      <c r="NO498" s="46"/>
      <c r="NP498" s="46"/>
      <c r="NQ498" s="46"/>
      <c r="NR498" s="46"/>
      <c r="NS498" s="46"/>
      <c r="NT498" s="46"/>
      <c r="NU498" s="46"/>
      <c r="NV498" s="46"/>
      <c r="NW498" s="46"/>
      <c r="NX498" s="46"/>
      <c r="NY498" s="46"/>
      <c r="NZ498" s="46"/>
      <c r="OA498" s="46"/>
      <c r="OB498" s="46"/>
      <c r="OC498" s="46"/>
      <c r="OD498" s="46"/>
      <c r="OE498" s="46"/>
      <c r="OF498" s="46"/>
      <c r="OG498" s="46"/>
      <c r="OH498" s="46"/>
      <c r="OI498" s="46"/>
      <c r="OJ498" s="46"/>
      <c r="OK498" s="46"/>
      <c r="OL498" s="46"/>
      <c r="OM498" s="46"/>
      <c r="ON498" s="46"/>
      <c r="OO498" s="46"/>
      <c r="OP498" s="46"/>
      <c r="OQ498" s="46"/>
      <c r="OR498" s="46"/>
      <c r="OS498" s="46"/>
      <c r="OT498" s="46"/>
      <c r="OU498" s="46"/>
      <c r="OV498" s="46"/>
      <c r="OW498" s="46"/>
      <c r="OX498" s="46"/>
      <c r="OY498" s="46"/>
      <c r="OZ498" s="46"/>
      <c r="PA498" s="46"/>
      <c r="PB498" s="46"/>
      <c r="PC498" s="46"/>
      <c r="PD498" s="46"/>
      <c r="PE498" s="46"/>
      <c r="PF498" s="46"/>
      <c r="PG498" s="46"/>
      <c r="PH498" s="46"/>
      <c r="PI498" s="46"/>
      <c r="PJ498" s="46"/>
      <c r="PK498" s="46"/>
      <c r="PL498" s="46"/>
      <c r="PM498" s="46"/>
      <c r="PN498" s="46"/>
      <c r="PO498" s="46"/>
      <c r="PP498" s="46"/>
      <c r="PQ498" s="46"/>
      <c r="PR498" s="46"/>
      <c r="PS498" s="46"/>
      <c r="PT498" s="46"/>
    </row>
    <row r="499" spans="1:436" ht="13.5" x14ac:dyDescent="0.2">
      <c r="A499" s="25"/>
      <c r="B499" s="11"/>
      <c r="C499" s="23"/>
      <c r="D499" s="23"/>
      <c r="E499" s="23"/>
      <c r="F499" s="23"/>
      <c r="G499" s="23"/>
      <c r="H499" s="23"/>
      <c r="I499" s="23"/>
      <c r="J499" s="23"/>
      <c r="K499" s="6"/>
      <c r="L499" s="6"/>
      <c r="M499" s="6"/>
      <c r="N499" s="6"/>
      <c r="O499" s="6"/>
      <c r="P499" s="6"/>
    </row>
    <row r="500" spans="1:436" s="2" customFormat="1" x14ac:dyDescent="0.2">
      <c r="A500" s="20"/>
      <c r="B500" s="26"/>
      <c r="C500" s="12"/>
      <c r="D500" s="12"/>
      <c r="E500" s="12"/>
      <c r="F500" s="12"/>
      <c r="G500" s="12"/>
      <c r="H500" s="12"/>
      <c r="I500" s="12"/>
      <c r="J500" s="12"/>
      <c r="K500" s="30"/>
      <c r="L500" s="30"/>
      <c r="M500" s="30"/>
      <c r="N500" s="30"/>
      <c r="O500" s="30"/>
      <c r="P500" s="30"/>
      <c r="Q500" s="46"/>
      <c r="R500" s="46"/>
      <c r="S500" s="46"/>
      <c r="T500" s="46"/>
      <c r="U500" s="46"/>
      <c r="V500" s="46"/>
      <c r="W500" s="46"/>
      <c r="X500" s="46"/>
      <c r="Y500" s="46"/>
      <c r="Z500" s="46"/>
      <c r="AA500" s="46"/>
      <c r="AB500" s="46"/>
      <c r="AC500" s="46"/>
      <c r="AD500" s="46"/>
      <c r="AE500" s="46"/>
      <c r="AF500" s="46"/>
      <c r="AG500" s="46"/>
      <c r="AH500" s="46"/>
      <c r="AI500" s="46"/>
      <c r="AJ500" s="46"/>
      <c r="AK500" s="46"/>
      <c r="AL500" s="46"/>
      <c r="AM500" s="46"/>
      <c r="AN500" s="46"/>
      <c r="AO500" s="46"/>
      <c r="AP500" s="46"/>
      <c r="AQ500" s="46"/>
      <c r="AR500" s="46"/>
      <c r="AS500" s="46"/>
      <c r="AT500" s="46"/>
      <c r="AU500" s="46"/>
      <c r="AV500" s="46"/>
      <c r="AW500" s="46"/>
      <c r="AX500" s="46"/>
      <c r="AY500" s="46"/>
      <c r="AZ500" s="46"/>
      <c r="BA500" s="46"/>
      <c r="BB500" s="46"/>
      <c r="BC500" s="46"/>
      <c r="BD500" s="46"/>
      <c r="BE500" s="46"/>
      <c r="BF500" s="46"/>
      <c r="BG500" s="46"/>
      <c r="BH500" s="46"/>
      <c r="BI500" s="46"/>
      <c r="BJ500" s="46"/>
      <c r="BK500" s="46"/>
      <c r="BL500" s="46"/>
      <c r="BM500" s="46"/>
      <c r="BN500" s="46"/>
      <c r="BO500" s="46"/>
      <c r="BP500" s="46"/>
      <c r="BQ500" s="46"/>
      <c r="BR500" s="46"/>
      <c r="BS500" s="46"/>
      <c r="BT500" s="46"/>
      <c r="BU500" s="46"/>
      <c r="BV500" s="46"/>
      <c r="BW500" s="46"/>
      <c r="BX500" s="46"/>
      <c r="BY500" s="46"/>
      <c r="BZ500" s="46"/>
      <c r="CA500" s="46"/>
      <c r="CB500" s="46"/>
      <c r="CC500" s="46"/>
      <c r="CD500" s="46"/>
      <c r="CE500" s="46"/>
      <c r="CF500" s="46"/>
      <c r="CG500" s="46"/>
      <c r="CH500" s="46"/>
      <c r="CI500" s="46"/>
      <c r="CJ500" s="46"/>
      <c r="CK500" s="46"/>
      <c r="CL500" s="46"/>
      <c r="CM500" s="46"/>
      <c r="CN500" s="46"/>
      <c r="CO500" s="46"/>
      <c r="CP500" s="46"/>
      <c r="CQ500" s="46"/>
      <c r="CR500" s="46"/>
      <c r="CS500" s="46"/>
      <c r="CT500" s="46"/>
      <c r="CU500" s="46"/>
      <c r="CV500" s="46"/>
      <c r="CW500" s="46"/>
      <c r="CX500" s="46"/>
      <c r="CY500" s="46"/>
      <c r="CZ500" s="46"/>
      <c r="DA500" s="46"/>
      <c r="DB500" s="46"/>
      <c r="DC500" s="46"/>
      <c r="DD500" s="46"/>
      <c r="DE500" s="46"/>
      <c r="DF500" s="46"/>
      <c r="DG500" s="46"/>
      <c r="DH500" s="46"/>
      <c r="DI500" s="46"/>
      <c r="DJ500" s="46"/>
      <c r="DK500" s="46"/>
      <c r="DL500" s="46"/>
      <c r="DM500" s="46"/>
      <c r="DN500" s="46"/>
      <c r="DO500" s="46"/>
      <c r="DP500" s="46"/>
      <c r="DQ500" s="46"/>
      <c r="DR500" s="46"/>
      <c r="DS500" s="46"/>
      <c r="DT500" s="46"/>
      <c r="DU500" s="46"/>
      <c r="DV500" s="46"/>
      <c r="DW500" s="46"/>
      <c r="DX500" s="46"/>
      <c r="DY500" s="46"/>
      <c r="DZ500" s="46"/>
      <c r="EA500" s="46"/>
      <c r="EB500" s="46"/>
      <c r="EC500" s="46"/>
      <c r="ED500" s="46"/>
      <c r="EE500" s="46"/>
      <c r="EF500" s="46"/>
      <c r="EG500" s="46"/>
      <c r="EH500" s="46"/>
      <c r="EI500" s="46"/>
      <c r="EJ500" s="46"/>
      <c r="EK500" s="46"/>
      <c r="EL500" s="46"/>
      <c r="EM500" s="46"/>
      <c r="EN500" s="46"/>
      <c r="EO500" s="46"/>
      <c r="EP500" s="46"/>
      <c r="EQ500" s="46"/>
      <c r="ER500" s="46"/>
      <c r="ES500" s="46"/>
      <c r="ET500" s="46"/>
      <c r="EU500" s="46"/>
      <c r="EV500" s="46"/>
      <c r="EW500" s="46"/>
      <c r="EX500" s="46"/>
      <c r="EY500" s="46"/>
      <c r="EZ500" s="46"/>
      <c r="FA500" s="46"/>
      <c r="FB500" s="46"/>
      <c r="FC500" s="46"/>
      <c r="FD500" s="46"/>
      <c r="FE500" s="46"/>
      <c r="FF500" s="46"/>
      <c r="FG500" s="46"/>
      <c r="FH500" s="46"/>
      <c r="FI500" s="46"/>
      <c r="FJ500" s="46"/>
      <c r="FK500" s="46"/>
      <c r="FL500" s="46"/>
      <c r="FM500" s="46"/>
      <c r="FN500" s="46"/>
      <c r="FO500" s="46"/>
      <c r="FP500" s="46"/>
      <c r="FQ500" s="46"/>
      <c r="FR500" s="46"/>
      <c r="FS500" s="46"/>
      <c r="FT500" s="46"/>
      <c r="FU500" s="46"/>
      <c r="FV500" s="46"/>
      <c r="FW500" s="46"/>
      <c r="FX500" s="46"/>
      <c r="FY500" s="46"/>
      <c r="FZ500" s="46"/>
      <c r="GA500" s="46"/>
      <c r="GB500" s="46"/>
      <c r="GC500" s="46"/>
      <c r="GD500" s="46"/>
      <c r="GE500" s="46"/>
      <c r="GF500" s="46"/>
      <c r="GG500" s="46"/>
      <c r="GH500" s="46"/>
      <c r="GI500" s="46"/>
      <c r="GJ500" s="46"/>
      <c r="GK500" s="46"/>
      <c r="GL500" s="46"/>
      <c r="GM500" s="46"/>
      <c r="GN500" s="46"/>
      <c r="GO500" s="46"/>
      <c r="GP500" s="46"/>
      <c r="GQ500" s="46"/>
      <c r="GR500" s="46"/>
      <c r="GS500" s="46"/>
      <c r="GT500" s="46"/>
      <c r="GU500" s="46"/>
      <c r="GV500" s="46"/>
      <c r="GW500" s="46"/>
      <c r="GX500" s="46"/>
      <c r="GY500" s="46"/>
      <c r="GZ500" s="46"/>
      <c r="HA500" s="46"/>
      <c r="HB500" s="46"/>
      <c r="HC500" s="46"/>
      <c r="HD500" s="46"/>
      <c r="HE500" s="46"/>
      <c r="HF500" s="46"/>
      <c r="HG500" s="46"/>
      <c r="HH500" s="46"/>
      <c r="HI500" s="46"/>
      <c r="HJ500" s="46"/>
      <c r="HK500" s="46"/>
      <c r="HL500" s="46"/>
      <c r="HM500" s="46"/>
      <c r="HN500" s="46"/>
      <c r="HO500" s="46"/>
      <c r="HP500" s="46"/>
      <c r="HQ500" s="46"/>
      <c r="HR500" s="46"/>
      <c r="HS500" s="46"/>
      <c r="HT500" s="46"/>
      <c r="HU500" s="46"/>
      <c r="HV500" s="46"/>
      <c r="HW500" s="46"/>
      <c r="HX500" s="46"/>
      <c r="HY500" s="46"/>
      <c r="HZ500" s="46"/>
      <c r="IA500" s="46"/>
      <c r="IB500" s="46"/>
      <c r="IC500" s="46"/>
      <c r="ID500" s="46"/>
      <c r="IE500" s="46"/>
      <c r="IF500" s="46"/>
      <c r="IG500" s="46"/>
      <c r="IH500" s="46"/>
      <c r="II500" s="46"/>
      <c r="IJ500" s="46"/>
      <c r="IK500" s="46"/>
      <c r="IL500" s="46"/>
      <c r="IM500" s="46"/>
      <c r="IN500" s="46"/>
      <c r="IO500" s="46"/>
      <c r="IP500" s="46"/>
      <c r="IQ500" s="46"/>
      <c r="IR500" s="46"/>
      <c r="IS500" s="46"/>
      <c r="IT500" s="46"/>
      <c r="IU500" s="46"/>
      <c r="IV500" s="46"/>
      <c r="IW500" s="46"/>
      <c r="IX500" s="46"/>
      <c r="IY500" s="46"/>
      <c r="IZ500" s="46"/>
      <c r="JA500" s="46"/>
      <c r="JB500" s="46"/>
      <c r="JC500" s="46"/>
      <c r="JD500" s="46"/>
      <c r="JE500" s="46"/>
      <c r="JF500" s="46"/>
      <c r="JG500" s="46"/>
      <c r="JH500" s="46"/>
      <c r="JI500" s="46"/>
      <c r="JJ500" s="46"/>
      <c r="JK500" s="46"/>
      <c r="JL500" s="46"/>
      <c r="JM500" s="46"/>
      <c r="JN500" s="46"/>
      <c r="JO500" s="46"/>
      <c r="JP500" s="46"/>
      <c r="JQ500" s="46"/>
      <c r="JR500" s="46"/>
      <c r="JS500" s="46"/>
      <c r="JT500" s="46"/>
      <c r="JU500" s="46"/>
      <c r="JV500" s="46"/>
      <c r="JW500" s="46"/>
      <c r="JX500" s="46"/>
      <c r="JY500" s="46"/>
      <c r="JZ500" s="46"/>
      <c r="KA500" s="46"/>
      <c r="KB500" s="46"/>
      <c r="KC500" s="46"/>
      <c r="KD500" s="46"/>
      <c r="KE500" s="46"/>
      <c r="KF500" s="46"/>
      <c r="KG500" s="46"/>
      <c r="KH500" s="46"/>
      <c r="KI500" s="46"/>
      <c r="KJ500" s="46"/>
      <c r="KK500" s="46"/>
      <c r="KL500" s="46"/>
      <c r="KM500" s="46"/>
      <c r="KN500" s="46"/>
      <c r="KO500" s="46"/>
      <c r="KP500" s="46"/>
      <c r="KQ500" s="46"/>
      <c r="KR500" s="46"/>
      <c r="KS500" s="46"/>
      <c r="KT500" s="46"/>
      <c r="KU500" s="46"/>
      <c r="KV500" s="46"/>
      <c r="KW500" s="46"/>
      <c r="KX500" s="46"/>
      <c r="KY500" s="46"/>
      <c r="KZ500" s="46"/>
      <c r="LA500" s="46"/>
      <c r="LB500" s="46"/>
      <c r="LC500" s="46"/>
      <c r="LD500" s="46"/>
      <c r="LE500" s="46"/>
      <c r="LF500" s="46"/>
      <c r="LG500" s="46"/>
      <c r="LH500" s="46"/>
      <c r="LI500" s="46"/>
      <c r="LJ500" s="46"/>
      <c r="LK500" s="46"/>
      <c r="LL500" s="46"/>
      <c r="LM500" s="46"/>
      <c r="LN500" s="46"/>
      <c r="LO500" s="46"/>
      <c r="LP500" s="46"/>
      <c r="LQ500" s="46"/>
      <c r="LR500" s="46"/>
      <c r="LS500" s="46"/>
      <c r="LT500" s="46"/>
      <c r="LU500" s="46"/>
      <c r="LV500" s="46"/>
      <c r="LW500" s="46"/>
      <c r="LX500" s="46"/>
      <c r="LY500" s="46"/>
      <c r="LZ500" s="46"/>
      <c r="MA500" s="46"/>
      <c r="MB500" s="46"/>
      <c r="MC500" s="46"/>
      <c r="MD500" s="46"/>
      <c r="ME500" s="46"/>
      <c r="MF500" s="46"/>
      <c r="MG500" s="46"/>
      <c r="MH500" s="46"/>
      <c r="MI500" s="46"/>
      <c r="MJ500" s="46"/>
      <c r="MK500" s="46"/>
      <c r="ML500" s="46"/>
      <c r="MM500" s="46"/>
      <c r="MN500" s="46"/>
      <c r="MO500" s="46"/>
      <c r="MP500" s="46"/>
      <c r="MQ500" s="46"/>
      <c r="MR500" s="46"/>
      <c r="MS500" s="46"/>
      <c r="MT500" s="46"/>
      <c r="MU500" s="46"/>
      <c r="MV500" s="46"/>
      <c r="MW500" s="46"/>
      <c r="MX500" s="46"/>
      <c r="MY500" s="46"/>
      <c r="MZ500" s="46"/>
      <c r="NA500" s="46"/>
      <c r="NB500" s="46"/>
      <c r="NC500" s="46"/>
      <c r="ND500" s="46"/>
      <c r="NE500" s="46"/>
      <c r="NF500" s="46"/>
      <c r="NG500" s="46"/>
      <c r="NH500" s="46"/>
      <c r="NI500" s="46"/>
      <c r="NJ500" s="46"/>
      <c r="NK500" s="46"/>
      <c r="NL500" s="46"/>
      <c r="NM500" s="46"/>
      <c r="NN500" s="46"/>
      <c r="NO500" s="46"/>
      <c r="NP500" s="46"/>
      <c r="NQ500" s="46"/>
      <c r="NR500" s="46"/>
      <c r="NS500" s="46"/>
      <c r="NT500" s="46"/>
      <c r="NU500" s="46"/>
      <c r="NV500" s="46"/>
      <c r="NW500" s="46"/>
      <c r="NX500" s="46"/>
      <c r="NY500" s="46"/>
      <c r="NZ500" s="46"/>
      <c r="OA500" s="46"/>
      <c r="OB500" s="46"/>
      <c r="OC500" s="46"/>
      <c r="OD500" s="46"/>
      <c r="OE500" s="46"/>
      <c r="OF500" s="46"/>
      <c r="OG500" s="46"/>
      <c r="OH500" s="46"/>
      <c r="OI500" s="46"/>
      <c r="OJ500" s="46"/>
      <c r="OK500" s="46"/>
      <c r="OL500" s="46"/>
      <c r="OM500" s="46"/>
      <c r="ON500" s="46"/>
      <c r="OO500" s="46"/>
      <c r="OP500" s="46"/>
      <c r="OQ500" s="46"/>
      <c r="OR500" s="46"/>
      <c r="OS500" s="46"/>
      <c r="OT500" s="46"/>
      <c r="OU500" s="46"/>
      <c r="OV500" s="46"/>
      <c r="OW500" s="46"/>
      <c r="OX500" s="46"/>
      <c r="OY500" s="46"/>
      <c r="OZ500" s="46"/>
      <c r="PA500" s="46"/>
      <c r="PB500" s="46"/>
      <c r="PC500" s="46"/>
      <c r="PD500" s="46"/>
      <c r="PE500" s="46"/>
      <c r="PF500" s="46"/>
      <c r="PG500" s="46"/>
      <c r="PH500" s="46"/>
      <c r="PI500" s="46"/>
      <c r="PJ500" s="46"/>
      <c r="PK500" s="46"/>
      <c r="PL500" s="46"/>
      <c r="PM500" s="46"/>
      <c r="PN500" s="46"/>
      <c r="PO500" s="46"/>
      <c r="PP500" s="46"/>
      <c r="PQ500" s="46"/>
      <c r="PR500" s="46"/>
      <c r="PS500" s="46"/>
      <c r="PT500" s="46"/>
    </row>
    <row r="501" spans="1:436" x14ac:dyDescent="0.2">
      <c r="A501" s="27"/>
      <c r="B501" s="11"/>
      <c r="C501" s="23"/>
      <c r="D501" s="23"/>
      <c r="E501" s="23"/>
      <c r="F501" s="23"/>
      <c r="G501" s="23"/>
      <c r="H501" s="23"/>
      <c r="I501" s="23"/>
      <c r="J501" s="23"/>
      <c r="K501" s="6"/>
      <c r="L501" s="6"/>
      <c r="M501" s="6"/>
      <c r="N501" s="6"/>
      <c r="O501" s="6"/>
      <c r="P501" s="6"/>
    </row>
    <row r="502" spans="1:436" s="2" customFormat="1" x14ac:dyDescent="0.2">
      <c r="A502" s="20"/>
      <c r="B502" s="26"/>
      <c r="C502" s="12"/>
      <c r="D502" s="12"/>
      <c r="E502" s="12"/>
      <c r="F502" s="12"/>
      <c r="G502" s="12"/>
      <c r="H502" s="12"/>
      <c r="I502" s="12"/>
      <c r="J502" s="12"/>
      <c r="K502" s="30"/>
      <c r="L502" s="30"/>
      <c r="M502" s="30"/>
      <c r="N502" s="30"/>
      <c r="O502" s="30"/>
      <c r="P502" s="30"/>
      <c r="Q502" s="46"/>
      <c r="R502" s="46"/>
      <c r="S502" s="46"/>
      <c r="T502" s="46"/>
      <c r="U502" s="46"/>
      <c r="V502" s="46"/>
      <c r="W502" s="46"/>
      <c r="X502" s="46"/>
      <c r="Y502" s="46"/>
      <c r="Z502" s="46"/>
      <c r="AA502" s="46"/>
      <c r="AB502" s="46"/>
      <c r="AC502" s="46"/>
      <c r="AD502" s="46"/>
      <c r="AE502" s="46"/>
      <c r="AF502" s="46"/>
      <c r="AG502" s="46"/>
      <c r="AH502" s="46"/>
      <c r="AI502" s="46"/>
      <c r="AJ502" s="46"/>
      <c r="AK502" s="46"/>
      <c r="AL502" s="46"/>
      <c r="AM502" s="46"/>
      <c r="AN502" s="46"/>
      <c r="AO502" s="46"/>
      <c r="AP502" s="46"/>
      <c r="AQ502" s="46"/>
      <c r="AR502" s="46"/>
      <c r="AS502" s="46"/>
      <c r="AT502" s="46"/>
      <c r="AU502" s="46"/>
      <c r="AV502" s="46"/>
      <c r="AW502" s="46"/>
      <c r="AX502" s="46"/>
      <c r="AY502" s="46"/>
      <c r="AZ502" s="46"/>
      <c r="BA502" s="46"/>
      <c r="BB502" s="46"/>
      <c r="BC502" s="46"/>
      <c r="BD502" s="46"/>
      <c r="BE502" s="46"/>
      <c r="BF502" s="46"/>
      <c r="BG502" s="46"/>
      <c r="BH502" s="46"/>
      <c r="BI502" s="46"/>
      <c r="BJ502" s="46"/>
      <c r="BK502" s="46"/>
      <c r="BL502" s="46"/>
      <c r="BM502" s="46"/>
      <c r="BN502" s="46"/>
      <c r="BO502" s="46"/>
      <c r="BP502" s="46"/>
      <c r="BQ502" s="46"/>
      <c r="BR502" s="46"/>
      <c r="BS502" s="46"/>
      <c r="BT502" s="46"/>
      <c r="BU502" s="46"/>
      <c r="BV502" s="46"/>
      <c r="BW502" s="46"/>
      <c r="BX502" s="46"/>
      <c r="BY502" s="46"/>
      <c r="BZ502" s="46"/>
      <c r="CA502" s="46"/>
      <c r="CB502" s="46"/>
      <c r="CC502" s="46"/>
      <c r="CD502" s="46"/>
      <c r="CE502" s="46"/>
      <c r="CF502" s="46"/>
      <c r="CG502" s="46"/>
      <c r="CH502" s="46"/>
      <c r="CI502" s="46"/>
      <c r="CJ502" s="46"/>
      <c r="CK502" s="46"/>
      <c r="CL502" s="46"/>
      <c r="CM502" s="46"/>
      <c r="CN502" s="46"/>
      <c r="CO502" s="46"/>
      <c r="CP502" s="46"/>
      <c r="CQ502" s="46"/>
      <c r="CR502" s="46"/>
      <c r="CS502" s="46"/>
      <c r="CT502" s="46"/>
      <c r="CU502" s="46"/>
      <c r="CV502" s="46"/>
      <c r="CW502" s="46"/>
      <c r="CX502" s="46"/>
      <c r="CY502" s="46"/>
      <c r="CZ502" s="46"/>
      <c r="DA502" s="46"/>
      <c r="DB502" s="46"/>
      <c r="DC502" s="46"/>
      <c r="DD502" s="46"/>
      <c r="DE502" s="46"/>
      <c r="DF502" s="46"/>
      <c r="DG502" s="46"/>
      <c r="DH502" s="46"/>
      <c r="DI502" s="46"/>
      <c r="DJ502" s="46"/>
      <c r="DK502" s="46"/>
      <c r="DL502" s="46"/>
      <c r="DM502" s="46"/>
      <c r="DN502" s="46"/>
      <c r="DO502" s="46"/>
      <c r="DP502" s="46"/>
      <c r="DQ502" s="46"/>
      <c r="DR502" s="46"/>
      <c r="DS502" s="46"/>
      <c r="DT502" s="46"/>
      <c r="DU502" s="46"/>
      <c r="DV502" s="46"/>
      <c r="DW502" s="46"/>
      <c r="DX502" s="46"/>
      <c r="DY502" s="46"/>
      <c r="DZ502" s="46"/>
      <c r="EA502" s="46"/>
      <c r="EB502" s="46"/>
      <c r="EC502" s="46"/>
      <c r="ED502" s="46"/>
      <c r="EE502" s="46"/>
      <c r="EF502" s="46"/>
      <c r="EG502" s="46"/>
      <c r="EH502" s="46"/>
      <c r="EI502" s="46"/>
      <c r="EJ502" s="46"/>
      <c r="EK502" s="46"/>
      <c r="EL502" s="46"/>
      <c r="EM502" s="46"/>
      <c r="EN502" s="46"/>
      <c r="EO502" s="46"/>
      <c r="EP502" s="46"/>
      <c r="EQ502" s="46"/>
      <c r="ER502" s="46"/>
      <c r="ES502" s="46"/>
      <c r="ET502" s="46"/>
      <c r="EU502" s="46"/>
      <c r="EV502" s="46"/>
      <c r="EW502" s="46"/>
      <c r="EX502" s="46"/>
      <c r="EY502" s="46"/>
      <c r="EZ502" s="46"/>
      <c r="FA502" s="46"/>
      <c r="FB502" s="46"/>
      <c r="FC502" s="46"/>
      <c r="FD502" s="46"/>
      <c r="FE502" s="46"/>
      <c r="FF502" s="46"/>
      <c r="FG502" s="46"/>
      <c r="FH502" s="46"/>
      <c r="FI502" s="46"/>
      <c r="FJ502" s="46"/>
      <c r="FK502" s="46"/>
      <c r="FL502" s="46"/>
      <c r="FM502" s="46"/>
      <c r="FN502" s="46"/>
      <c r="FO502" s="46"/>
      <c r="FP502" s="46"/>
      <c r="FQ502" s="46"/>
      <c r="FR502" s="46"/>
      <c r="FS502" s="46"/>
      <c r="FT502" s="46"/>
      <c r="FU502" s="46"/>
      <c r="FV502" s="46"/>
      <c r="FW502" s="46"/>
      <c r="FX502" s="46"/>
      <c r="FY502" s="46"/>
      <c r="FZ502" s="46"/>
      <c r="GA502" s="46"/>
      <c r="GB502" s="46"/>
      <c r="GC502" s="46"/>
      <c r="GD502" s="46"/>
      <c r="GE502" s="46"/>
      <c r="GF502" s="46"/>
      <c r="GG502" s="46"/>
      <c r="GH502" s="46"/>
      <c r="GI502" s="46"/>
      <c r="GJ502" s="46"/>
      <c r="GK502" s="46"/>
      <c r="GL502" s="46"/>
      <c r="GM502" s="46"/>
      <c r="GN502" s="46"/>
      <c r="GO502" s="46"/>
      <c r="GP502" s="46"/>
      <c r="GQ502" s="46"/>
      <c r="GR502" s="46"/>
      <c r="GS502" s="46"/>
      <c r="GT502" s="46"/>
      <c r="GU502" s="46"/>
      <c r="GV502" s="46"/>
      <c r="GW502" s="46"/>
      <c r="GX502" s="46"/>
      <c r="GY502" s="46"/>
      <c r="GZ502" s="46"/>
      <c r="HA502" s="46"/>
      <c r="HB502" s="46"/>
      <c r="HC502" s="46"/>
      <c r="HD502" s="46"/>
      <c r="HE502" s="46"/>
      <c r="HF502" s="46"/>
      <c r="HG502" s="46"/>
      <c r="HH502" s="46"/>
      <c r="HI502" s="46"/>
      <c r="HJ502" s="46"/>
      <c r="HK502" s="46"/>
      <c r="HL502" s="46"/>
      <c r="HM502" s="46"/>
      <c r="HN502" s="46"/>
      <c r="HO502" s="46"/>
      <c r="HP502" s="46"/>
      <c r="HQ502" s="46"/>
      <c r="HR502" s="46"/>
      <c r="HS502" s="46"/>
      <c r="HT502" s="46"/>
      <c r="HU502" s="46"/>
      <c r="HV502" s="46"/>
      <c r="HW502" s="46"/>
      <c r="HX502" s="46"/>
      <c r="HY502" s="46"/>
      <c r="HZ502" s="46"/>
      <c r="IA502" s="46"/>
      <c r="IB502" s="46"/>
      <c r="IC502" s="46"/>
      <c r="ID502" s="46"/>
      <c r="IE502" s="46"/>
      <c r="IF502" s="46"/>
      <c r="IG502" s="46"/>
      <c r="IH502" s="46"/>
      <c r="II502" s="46"/>
      <c r="IJ502" s="46"/>
      <c r="IK502" s="46"/>
      <c r="IL502" s="46"/>
      <c r="IM502" s="46"/>
      <c r="IN502" s="46"/>
      <c r="IO502" s="46"/>
      <c r="IP502" s="46"/>
      <c r="IQ502" s="46"/>
      <c r="IR502" s="46"/>
      <c r="IS502" s="46"/>
      <c r="IT502" s="46"/>
      <c r="IU502" s="46"/>
      <c r="IV502" s="46"/>
      <c r="IW502" s="46"/>
      <c r="IX502" s="46"/>
      <c r="IY502" s="46"/>
      <c r="IZ502" s="46"/>
      <c r="JA502" s="46"/>
      <c r="JB502" s="46"/>
      <c r="JC502" s="46"/>
      <c r="JD502" s="46"/>
      <c r="JE502" s="46"/>
      <c r="JF502" s="46"/>
      <c r="JG502" s="46"/>
      <c r="JH502" s="46"/>
      <c r="JI502" s="46"/>
      <c r="JJ502" s="46"/>
      <c r="JK502" s="46"/>
      <c r="JL502" s="46"/>
      <c r="JM502" s="46"/>
      <c r="JN502" s="46"/>
      <c r="JO502" s="46"/>
      <c r="JP502" s="46"/>
      <c r="JQ502" s="46"/>
      <c r="JR502" s="46"/>
      <c r="JS502" s="46"/>
      <c r="JT502" s="46"/>
      <c r="JU502" s="46"/>
      <c r="JV502" s="46"/>
      <c r="JW502" s="46"/>
      <c r="JX502" s="46"/>
      <c r="JY502" s="46"/>
      <c r="JZ502" s="46"/>
      <c r="KA502" s="46"/>
      <c r="KB502" s="46"/>
      <c r="KC502" s="46"/>
      <c r="KD502" s="46"/>
      <c r="KE502" s="46"/>
      <c r="KF502" s="46"/>
      <c r="KG502" s="46"/>
      <c r="KH502" s="46"/>
      <c r="KI502" s="46"/>
      <c r="KJ502" s="46"/>
      <c r="KK502" s="46"/>
      <c r="KL502" s="46"/>
      <c r="KM502" s="46"/>
      <c r="KN502" s="46"/>
      <c r="KO502" s="46"/>
      <c r="KP502" s="46"/>
      <c r="KQ502" s="46"/>
      <c r="KR502" s="46"/>
      <c r="KS502" s="46"/>
      <c r="KT502" s="46"/>
      <c r="KU502" s="46"/>
      <c r="KV502" s="46"/>
      <c r="KW502" s="46"/>
      <c r="KX502" s="46"/>
      <c r="KY502" s="46"/>
      <c r="KZ502" s="46"/>
      <c r="LA502" s="46"/>
      <c r="LB502" s="46"/>
      <c r="LC502" s="46"/>
      <c r="LD502" s="46"/>
      <c r="LE502" s="46"/>
      <c r="LF502" s="46"/>
      <c r="LG502" s="46"/>
      <c r="LH502" s="46"/>
      <c r="LI502" s="46"/>
      <c r="LJ502" s="46"/>
      <c r="LK502" s="46"/>
      <c r="LL502" s="46"/>
      <c r="LM502" s="46"/>
      <c r="LN502" s="46"/>
      <c r="LO502" s="46"/>
      <c r="LP502" s="46"/>
      <c r="LQ502" s="46"/>
      <c r="LR502" s="46"/>
      <c r="LS502" s="46"/>
      <c r="LT502" s="46"/>
      <c r="LU502" s="46"/>
      <c r="LV502" s="46"/>
      <c r="LW502" s="46"/>
      <c r="LX502" s="46"/>
      <c r="LY502" s="46"/>
      <c r="LZ502" s="46"/>
      <c r="MA502" s="46"/>
      <c r="MB502" s="46"/>
      <c r="MC502" s="46"/>
      <c r="MD502" s="46"/>
      <c r="ME502" s="46"/>
      <c r="MF502" s="46"/>
      <c r="MG502" s="46"/>
      <c r="MH502" s="46"/>
      <c r="MI502" s="46"/>
      <c r="MJ502" s="46"/>
      <c r="MK502" s="46"/>
      <c r="ML502" s="46"/>
      <c r="MM502" s="46"/>
      <c r="MN502" s="46"/>
      <c r="MO502" s="46"/>
      <c r="MP502" s="46"/>
      <c r="MQ502" s="46"/>
      <c r="MR502" s="46"/>
      <c r="MS502" s="46"/>
      <c r="MT502" s="46"/>
      <c r="MU502" s="46"/>
      <c r="MV502" s="46"/>
      <c r="MW502" s="46"/>
      <c r="MX502" s="46"/>
      <c r="MY502" s="46"/>
      <c r="MZ502" s="46"/>
      <c r="NA502" s="46"/>
      <c r="NB502" s="46"/>
      <c r="NC502" s="46"/>
      <c r="ND502" s="46"/>
      <c r="NE502" s="46"/>
      <c r="NF502" s="46"/>
      <c r="NG502" s="46"/>
      <c r="NH502" s="46"/>
      <c r="NI502" s="46"/>
      <c r="NJ502" s="46"/>
      <c r="NK502" s="46"/>
      <c r="NL502" s="46"/>
      <c r="NM502" s="46"/>
      <c r="NN502" s="46"/>
      <c r="NO502" s="46"/>
      <c r="NP502" s="46"/>
      <c r="NQ502" s="46"/>
      <c r="NR502" s="46"/>
      <c r="NS502" s="46"/>
      <c r="NT502" s="46"/>
      <c r="NU502" s="46"/>
      <c r="NV502" s="46"/>
      <c r="NW502" s="46"/>
      <c r="NX502" s="46"/>
      <c r="NY502" s="46"/>
      <c r="NZ502" s="46"/>
      <c r="OA502" s="46"/>
      <c r="OB502" s="46"/>
      <c r="OC502" s="46"/>
      <c r="OD502" s="46"/>
      <c r="OE502" s="46"/>
      <c r="OF502" s="46"/>
      <c r="OG502" s="46"/>
      <c r="OH502" s="46"/>
      <c r="OI502" s="46"/>
      <c r="OJ502" s="46"/>
      <c r="OK502" s="46"/>
      <c r="OL502" s="46"/>
      <c r="OM502" s="46"/>
      <c r="ON502" s="46"/>
      <c r="OO502" s="46"/>
      <c r="OP502" s="46"/>
      <c r="OQ502" s="46"/>
      <c r="OR502" s="46"/>
      <c r="OS502" s="46"/>
      <c r="OT502" s="46"/>
      <c r="OU502" s="46"/>
      <c r="OV502" s="46"/>
      <c r="OW502" s="46"/>
      <c r="OX502" s="46"/>
      <c r="OY502" s="46"/>
      <c r="OZ502" s="46"/>
      <c r="PA502" s="46"/>
      <c r="PB502" s="46"/>
      <c r="PC502" s="46"/>
      <c r="PD502" s="46"/>
      <c r="PE502" s="46"/>
      <c r="PF502" s="46"/>
      <c r="PG502" s="46"/>
      <c r="PH502" s="46"/>
      <c r="PI502" s="46"/>
      <c r="PJ502" s="46"/>
      <c r="PK502" s="46"/>
      <c r="PL502" s="46"/>
      <c r="PM502" s="46"/>
      <c r="PN502" s="46"/>
      <c r="PO502" s="46"/>
      <c r="PP502" s="46"/>
      <c r="PQ502" s="46"/>
      <c r="PR502" s="46"/>
      <c r="PS502" s="46"/>
      <c r="PT502" s="46"/>
    </row>
    <row r="503" spans="1:436" s="2" customFormat="1" ht="13.5" x14ac:dyDescent="0.2">
      <c r="A503" s="25"/>
      <c r="B503" s="26"/>
      <c r="C503" s="12"/>
      <c r="D503" s="12"/>
      <c r="E503" s="12"/>
      <c r="F503" s="12"/>
      <c r="G503" s="12"/>
      <c r="H503" s="12"/>
      <c r="I503" s="12"/>
      <c r="J503" s="12"/>
      <c r="K503" s="30"/>
      <c r="L503" s="30"/>
      <c r="M503" s="30"/>
      <c r="N503" s="30"/>
      <c r="O503" s="30"/>
      <c r="P503" s="30"/>
      <c r="Q503" s="46"/>
      <c r="R503" s="46"/>
      <c r="S503" s="46"/>
      <c r="T503" s="46"/>
      <c r="U503" s="46"/>
      <c r="V503" s="46"/>
      <c r="W503" s="46"/>
      <c r="X503" s="46"/>
      <c r="Y503" s="46"/>
      <c r="Z503" s="46"/>
      <c r="AA503" s="46"/>
      <c r="AB503" s="46"/>
      <c r="AC503" s="46"/>
      <c r="AD503" s="46"/>
      <c r="AE503" s="46"/>
      <c r="AF503" s="46"/>
      <c r="AG503" s="46"/>
      <c r="AH503" s="46"/>
      <c r="AI503" s="46"/>
      <c r="AJ503" s="46"/>
      <c r="AK503" s="46"/>
      <c r="AL503" s="46"/>
      <c r="AM503" s="46"/>
      <c r="AN503" s="46"/>
      <c r="AO503" s="46"/>
      <c r="AP503" s="46"/>
      <c r="AQ503" s="46"/>
      <c r="AR503" s="46"/>
      <c r="AS503" s="46"/>
      <c r="AT503" s="46"/>
      <c r="AU503" s="46"/>
      <c r="AV503" s="46"/>
      <c r="AW503" s="46"/>
      <c r="AX503" s="46"/>
      <c r="AY503" s="46"/>
      <c r="AZ503" s="46"/>
      <c r="BA503" s="46"/>
      <c r="BB503" s="46"/>
      <c r="BC503" s="46"/>
      <c r="BD503" s="46"/>
      <c r="BE503" s="46"/>
      <c r="BF503" s="46"/>
      <c r="BG503" s="46"/>
      <c r="BH503" s="46"/>
      <c r="BI503" s="46"/>
      <c r="BJ503" s="46"/>
      <c r="BK503" s="46"/>
      <c r="BL503" s="46"/>
      <c r="BM503" s="46"/>
      <c r="BN503" s="46"/>
      <c r="BO503" s="46"/>
      <c r="BP503" s="46"/>
      <c r="BQ503" s="46"/>
      <c r="BR503" s="46"/>
      <c r="BS503" s="46"/>
      <c r="BT503" s="46"/>
      <c r="BU503" s="46"/>
      <c r="BV503" s="46"/>
      <c r="BW503" s="46"/>
      <c r="BX503" s="46"/>
      <c r="BY503" s="46"/>
      <c r="BZ503" s="46"/>
      <c r="CA503" s="46"/>
      <c r="CB503" s="46"/>
      <c r="CC503" s="46"/>
      <c r="CD503" s="46"/>
      <c r="CE503" s="46"/>
      <c r="CF503" s="46"/>
      <c r="CG503" s="46"/>
      <c r="CH503" s="46"/>
      <c r="CI503" s="46"/>
      <c r="CJ503" s="46"/>
      <c r="CK503" s="46"/>
      <c r="CL503" s="46"/>
      <c r="CM503" s="46"/>
      <c r="CN503" s="46"/>
      <c r="CO503" s="46"/>
      <c r="CP503" s="46"/>
      <c r="CQ503" s="46"/>
      <c r="CR503" s="46"/>
      <c r="CS503" s="46"/>
      <c r="CT503" s="46"/>
      <c r="CU503" s="46"/>
      <c r="CV503" s="46"/>
      <c r="CW503" s="46"/>
      <c r="CX503" s="46"/>
      <c r="CY503" s="46"/>
      <c r="CZ503" s="46"/>
      <c r="DA503" s="46"/>
      <c r="DB503" s="46"/>
      <c r="DC503" s="46"/>
      <c r="DD503" s="46"/>
      <c r="DE503" s="46"/>
      <c r="DF503" s="46"/>
      <c r="DG503" s="46"/>
      <c r="DH503" s="46"/>
      <c r="DI503" s="46"/>
      <c r="DJ503" s="46"/>
      <c r="DK503" s="46"/>
      <c r="DL503" s="46"/>
      <c r="DM503" s="46"/>
      <c r="DN503" s="46"/>
      <c r="DO503" s="46"/>
      <c r="DP503" s="46"/>
      <c r="DQ503" s="46"/>
      <c r="DR503" s="46"/>
      <c r="DS503" s="46"/>
      <c r="DT503" s="46"/>
      <c r="DU503" s="46"/>
      <c r="DV503" s="46"/>
      <c r="DW503" s="46"/>
      <c r="DX503" s="46"/>
      <c r="DY503" s="46"/>
      <c r="DZ503" s="46"/>
      <c r="EA503" s="46"/>
      <c r="EB503" s="46"/>
      <c r="EC503" s="46"/>
      <c r="ED503" s="46"/>
      <c r="EE503" s="46"/>
      <c r="EF503" s="46"/>
      <c r="EG503" s="46"/>
      <c r="EH503" s="46"/>
      <c r="EI503" s="46"/>
      <c r="EJ503" s="46"/>
      <c r="EK503" s="46"/>
      <c r="EL503" s="46"/>
      <c r="EM503" s="46"/>
      <c r="EN503" s="46"/>
      <c r="EO503" s="46"/>
      <c r="EP503" s="46"/>
      <c r="EQ503" s="46"/>
      <c r="ER503" s="46"/>
      <c r="ES503" s="46"/>
      <c r="ET503" s="46"/>
      <c r="EU503" s="46"/>
      <c r="EV503" s="46"/>
      <c r="EW503" s="46"/>
      <c r="EX503" s="46"/>
      <c r="EY503" s="46"/>
      <c r="EZ503" s="46"/>
      <c r="FA503" s="46"/>
      <c r="FB503" s="46"/>
      <c r="FC503" s="46"/>
      <c r="FD503" s="46"/>
      <c r="FE503" s="46"/>
      <c r="FF503" s="46"/>
      <c r="FG503" s="46"/>
      <c r="FH503" s="46"/>
      <c r="FI503" s="46"/>
      <c r="FJ503" s="46"/>
      <c r="FK503" s="46"/>
      <c r="FL503" s="46"/>
      <c r="FM503" s="46"/>
      <c r="FN503" s="46"/>
      <c r="FO503" s="46"/>
      <c r="FP503" s="46"/>
      <c r="FQ503" s="46"/>
      <c r="FR503" s="46"/>
      <c r="FS503" s="46"/>
      <c r="FT503" s="46"/>
      <c r="FU503" s="46"/>
      <c r="FV503" s="46"/>
      <c r="FW503" s="46"/>
      <c r="FX503" s="46"/>
      <c r="FY503" s="46"/>
      <c r="FZ503" s="46"/>
      <c r="GA503" s="46"/>
      <c r="GB503" s="46"/>
      <c r="GC503" s="46"/>
      <c r="GD503" s="46"/>
      <c r="GE503" s="46"/>
      <c r="GF503" s="46"/>
      <c r="GG503" s="46"/>
      <c r="GH503" s="46"/>
      <c r="GI503" s="46"/>
      <c r="GJ503" s="46"/>
      <c r="GK503" s="46"/>
      <c r="GL503" s="46"/>
      <c r="GM503" s="46"/>
      <c r="GN503" s="46"/>
      <c r="GO503" s="46"/>
      <c r="GP503" s="46"/>
      <c r="GQ503" s="46"/>
      <c r="GR503" s="46"/>
      <c r="GS503" s="46"/>
      <c r="GT503" s="46"/>
      <c r="GU503" s="46"/>
      <c r="GV503" s="46"/>
      <c r="GW503" s="46"/>
      <c r="GX503" s="46"/>
      <c r="GY503" s="46"/>
      <c r="GZ503" s="46"/>
      <c r="HA503" s="46"/>
      <c r="HB503" s="46"/>
      <c r="HC503" s="46"/>
      <c r="HD503" s="46"/>
      <c r="HE503" s="46"/>
      <c r="HF503" s="46"/>
      <c r="HG503" s="46"/>
      <c r="HH503" s="46"/>
      <c r="HI503" s="46"/>
      <c r="HJ503" s="46"/>
      <c r="HK503" s="46"/>
      <c r="HL503" s="46"/>
      <c r="HM503" s="46"/>
      <c r="HN503" s="46"/>
      <c r="HO503" s="46"/>
      <c r="HP503" s="46"/>
      <c r="HQ503" s="46"/>
      <c r="HR503" s="46"/>
      <c r="HS503" s="46"/>
      <c r="HT503" s="46"/>
      <c r="HU503" s="46"/>
      <c r="HV503" s="46"/>
      <c r="HW503" s="46"/>
      <c r="HX503" s="46"/>
      <c r="HY503" s="46"/>
      <c r="HZ503" s="46"/>
      <c r="IA503" s="46"/>
      <c r="IB503" s="46"/>
      <c r="IC503" s="46"/>
      <c r="ID503" s="46"/>
      <c r="IE503" s="46"/>
      <c r="IF503" s="46"/>
      <c r="IG503" s="46"/>
      <c r="IH503" s="46"/>
      <c r="II503" s="46"/>
      <c r="IJ503" s="46"/>
      <c r="IK503" s="46"/>
      <c r="IL503" s="46"/>
      <c r="IM503" s="46"/>
      <c r="IN503" s="46"/>
      <c r="IO503" s="46"/>
      <c r="IP503" s="46"/>
      <c r="IQ503" s="46"/>
      <c r="IR503" s="46"/>
      <c r="IS503" s="46"/>
      <c r="IT503" s="46"/>
      <c r="IU503" s="46"/>
      <c r="IV503" s="46"/>
      <c r="IW503" s="46"/>
      <c r="IX503" s="46"/>
      <c r="IY503" s="46"/>
      <c r="IZ503" s="46"/>
      <c r="JA503" s="46"/>
      <c r="JB503" s="46"/>
      <c r="JC503" s="46"/>
      <c r="JD503" s="46"/>
      <c r="JE503" s="46"/>
      <c r="JF503" s="46"/>
      <c r="JG503" s="46"/>
      <c r="JH503" s="46"/>
      <c r="JI503" s="46"/>
      <c r="JJ503" s="46"/>
      <c r="JK503" s="46"/>
      <c r="JL503" s="46"/>
      <c r="JM503" s="46"/>
      <c r="JN503" s="46"/>
      <c r="JO503" s="46"/>
      <c r="JP503" s="46"/>
      <c r="JQ503" s="46"/>
      <c r="JR503" s="46"/>
      <c r="JS503" s="46"/>
      <c r="JT503" s="46"/>
      <c r="JU503" s="46"/>
      <c r="JV503" s="46"/>
      <c r="JW503" s="46"/>
      <c r="JX503" s="46"/>
      <c r="JY503" s="46"/>
      <c r="JZ503" s="46"/>
      <c r="KA503" s="46"/>
      <c r="KB503" s="46"/>
      <c r="KC503" s="46"/>
      <c r="KD503" s="46"/>
      <c r="KE503" s="46"/>
      <c r="KF503" s="46"/>
      <c r="KG503" s="46"/>
      <c r="KH503" s="46"/>
      <c r="KI503" s="46"/>
      <c r="KJ503" s="46"/>
      <c r="KK503" s="46"/>
      <c r="KL503" s="46"/>
      <c r="KM503" s="46"/>
      <c r="KN503" s="46"/>
      <c r="KO503" s="46"/>
      <c r="KP503" s="46"/>
      <c r="KQ503" s="46"/>
      <c r="KR503" s="46"/>
      <c r="KS503" s="46"/>
      <c r="KT503" s="46"/>
      <c r="KU503" s="46"/>
      <c r="KV503" s="46"/>
      <c r="KW503" s="46"/>
      <c r="KX503" s="46"/>
      <c r="KY503" s="46"/>
      <c r="KZ503" s="46"/>
      <c r="LA503" s="46"/>
      <c r="LB503" s="46"/>
      <c r="LC503" s="46"/>
      <c r="LD503" s="46"/>
      <c r="LE503" s="46"/>
      <c r="LF503" s="46"/>
      <c r="LG503" s="46"/>
      <c r="LH503" s="46"/>
      <c r="LI503" s="46"/>
      <c r="LJ503" s="46"/>
      <c r="LK503" s="46"/>
      <c r="LL503" s="46"/>
      <c r="LM503" s="46"/>
      <c r="LN503" s="46"/>
      <c r="LO503" s="46"/>
      <c r="LP503" s="46"/>
      <c r="LQ503" s="46"/>
      <c r="LR503" s="46"/>
      <c r="LS503" s="46"/>
      <c r="LT503" s="46"/>
      <c r="LU503" s="46"/>
      <c r="LV503" s="46"/>
      <c r="LW503" s="46"/>
      <c r="LX503" s="46"/>
      <c r="LY503" s="46"/>
      <c r="LZ503" s="46"/>
      <c r="MA503" s="46"/>
      <c r="MB503" s="46"/>
      <c r="MC503" s="46"/>
      <c r="MD503" s="46"/>
      <c r="ME503" s="46"/>
      <c r="MF503" s="46"/>
      <c r="MG503" s="46"/>
      <c r="MH503" s="46"/>
      <c r="MI503" s="46"/>
      <c r="MJ503" s="46"/>
      <c r="MK503" s="46"/>
      <c r="ML503" s="46"/>
      <c r="MM503" s="46"/>
      <c r="MN503" s="46"/>
      <c r="MO503" s="46"/>
      <c r="MP503" s="46"/>
      <c r="MQ503" s="46"/>
      <c r="MR503" s="46"/>
      <c r="MS503" s="46"/>
      <c r="MT503" s="46"/>
      <c r="MU503" s="46"/>
      <c r="MV503" s="46"/>
      <c r="MW503" s="46"/>
      <c r="MX503" s="46"/>
      <c r="MY503" s="46"/>
      <c r="MZ503" s="46"/>
      <c r="NA503" s="46"/>
      <c r="NB503" s="46"/>
      <c r="NC503" s="46"/>
      <c r="ND503" s="46"/>
      <c r="NE503" s="46"/>
      <c r="NF503" s="46"/>
      <c r="NG503" s="46"/>
      <c r="NH503" s="46"/>
      <c r="NI503" s="46"/>
      <c r="NJ503" s="46"/>
      <c r="NK503" s="46"/>
      <c r="NL503" s="46"/>
      <c r="NM503" s="46"/>
      <c r="NN503" s="46"/>
      <c r="NO503" s="46"/>
      <c r="NP503" s="46"/>
      <c r="NQ503" s="46"/>
      <c r="NR503" s="46"/>
      <c r="NS503" s="46"/>
      <c r="NT503" s="46"/>
      <c r="NU503" s="46"/>
      <c r="NV503" s="46"/>
      <c r="NW503" s="46"/>
      <c r="NX503" s="46"/>
      <c r="NY503" s="46"/>
      <c r="NZ503" s="46"/>
      <c r="OA503" s="46"/>
      <c r="OB503" s="46"/>
      <c r="OC503" s="46"/>
      <c r="OD503" s="46"/>
      <c r="OE503" s="46"/>
      <c r="OF503" s="46"/>
      <c r="OG503" s="46"/>
      <c r="OH503" s="46"/>
      <c r="OI503" s="46"/>
      <c r="OJ503" s="46"/>
      <c r="OK503" s="46"/>
      <c r="OL503" s="46"/>
      <c r="OM503" s="46"/>
      <c r="ON503" s="46"/>
      <c r="OO503" s="46"/>
      <c r="OP503" s="46"/>
      <c r="OQ503" s="46"/>
      <c r="OR503" s="46"/>
      <c r="OS503" s="46"/>
      <c r="OT503" s="46"/>
      <c r="OU503" s="46"/>
      <c r="OV503" s="46"/>
      <c r="OW503" s="46"/>
      <c r="OX503" s="46"/>
      <c r="OY503" s="46"/>
      <c r="OZ503" s="46"/>
      <c r="PA503" s="46"/>
      <c r="PB503" s="46"/>
      <c r="PC503" s="46"/>
      <c r="PD503" s="46"/>
      <c r="PE503" s="46"/>
      <c r="PF503" s="46"/>
      <c r="PG503" s="46"/>
      <c r="PH503" s="46"/>
      <c r="PI503" s="46"/>
      <c r="PJ503" s="46"/>
      <c r="PK503" s="46"/>
      <c r="PL503" s="46"/>
      <c r="PM503" s="46"/>
      <c r="PN503" s="46"/>
      <c r="PO503" s="46"/>
      <c r="PP503" s="46"/>
      <c r="PQ503" s="46"/>
      <c r="PR503" s="46"/>
      <c r="PS503" s="46"/>
      <c r="PT503" s="46"/>
    </row>
    <row r="504" spans="1:436" s="2" customFormat="1" x14ac:dyDescent="0.2">
      <c r="A504" s="20"/>
      <c r="B504" s="26"/>
      <c r="C504" s="12"/>
      <c r="D504" s="12"/>
      <c r="E504" s="12"/>
      <c r="F504" s="12"/>
      <c r="G504" s="12"/>
      <c r="H504" s="12"/>
      <c r="I504" s="12"/>
      <c r="J504" s="12"/>
      <c r="K504" s="30"/>
      <c r="L504" s="30"/>
      <c r="M504" s="30"/>
      <c r="N504" s="30"/>
      <c r="O504" s="30"/>
      <c r="P504" s="30"/>
      <c r="Q504" s="46"/>
      <c r="R504" s="46"/>
      <c r="S504" s="46"/>
      <c r="T504" s="46"/>
      <c r="U504" s="46"/>
      <c r="V504" s="46"/>
      <c r="W504" s="46"/>
      <c r="X504" s="46"/>
      <c r="Y504" s="46"/>
      <c r="Z504" s="46"/>
      <c r="AA504" s="46"/>
      <c r="AB504" s="46"/>
      <c r="AC504" s="46"/>
      <c r="AD504" s="46"/>
      <c r="AE504" s="46"/>
      <c r="AF504" s="46"/>
      <c r="AG504" s="46"/>
      <c r="AH504" s="46"/>
      <c r="AI504" s="46"/>
      <c r="AJ504" s="46"/>
      <c r="AK504" s="46"/>
      <c r="AL504" s="46"/>
      <c r="AM504" s="46"/>
      <c r="AN504" s="46"/>
      <c r="AO504" s="46"/>
      <c r="AP504" s="46"/>
      <c r="AQ504" s="46"/>
      <c r="AR504" s="46"/>
      <c r="AS504" s="46"/>
      <c r="AT504" s="46"/>
      <c r="AU504" s="46"/>
      <c r="AV504" s="46"/>
      <c r="AW504" s="46"/>
      <c r="AX504" s="46"/>
      <c r="AY504" s="46"/>
      <c r="AZ504" s="46"/>
      <c r="BA504" s="46"/>
      <c r="BB504" s="46"/>
      <c r="BC504" s="46"/>
      <c r="BD504" s="46"/>
      <c r="BE504" s="46"/>
      <c r="BF504" s="46"/>
      <c r="BG504" s="46"/>
      <c r="BH504" s="46"/>
      <c r="BI504" s="46"/>
      <c r="BJ504" s="46"/>
      <c r="BK504" s="46"/>
      <c r="BL504" s="46"/>
      <c r="BM504" s="46"/>
      <c r="BN504" s="46"/>
      <c r="BO504" s="46"/>
      <c r="BP504" s="46"/>
      <c r="BQ504" s="46"/>
      <c r="BR504" s="46"/>
      <c r="BS504" s="46"/>
      <c r="BT504" s="46"/>
      <c r="BU504" s="46"/>
      <c r="BV504" s="46"/>
      <c r="BW504" s="46"/>
      <c r="BX504" s="46"/>
      <c r="BY504" s="46"/>
      <c r="BZ504" s="46"/>
      <c r="CA504" s="46"/>
      <c r="CB504" s="46"/>
      <c r="CC504" s="46"/>
      <c r="CD504" s="46"/>
      <c r="CE504" s="46"/>
      <c r="CF504" s="46"/>
      <c r="CG504" s="46"/>
      <c r="CH504" s="46"/>
      <c r="CI504" s="46"/>
      <c r="CJ504" s="46"/>
      <c r="CK504" s="46"/>
      <c r="CL504" s="46"/>
      <c r="CM504" s="46"/>
      <c r="CN504" s="46"/>
      <c r="CO504" s="46"/>
      <c r="CP504" s="46"/>
      <c r="CQ504" s="46"/>
      <c r="CR504" s="46"/>
      <c r="CS504" s="46"/>
      <c r="CT504" s="46"/>
      <c r="CU504" s="46"/>
      <c r="CV504" s="46"/>
      <c r="CW504" s="46"/>
      <c r="CX504" s="46"/>
      <c r="CY504" s="46"/>
      <c r="CZ504" s="46"/>
      <c r="DA504" s="46"/>
      <c r="DB504" s="46"/>
      <c r="DC504" s="46"/>
      <c r="DD504" s="46"/>
      <c r="DE504" s="46"/>
      <c r="DF504" s="46"/>
      <c r="DG504" s="46"/>
      <c r="DH504" s="46"/>
      <c r="DI504" s="46"/>
      <c r="DJ504" s="46"/>
      <c r="DK504" s="46"/>
      <c r="DL504" s="46"/>
      <c r="DM504" s="46"/>
      <c r="DN504" s="46"/>
      <c r="DO504" s="46"/>
      <c r="DP504" s="46"/>
      <c r="DQ504" s="46"/>
      <c r="DR504" s="46"/>
      <c r="DS504" s="46"/>
      <c r="DT504" s="46"/>
      <c r="DU504" s="46"/>
      <c r="DV504" s="46"/>
      <c r="DW504" s="46"/>
      <c r="DX504" s="46"/>
      <c r="DY504" s="46"/>
      <c r="DZ504" s="46"/>
      <c r="EA504" s="46"/>
      <c r="EB504" s="46"/>
      <c r="EC504" s="46"/>
      <c r="ED504" s="46"/>
      <c r="EE504" s="46"/>
      <c r="EF504" s="46"/>
      <c r="EG504" s="46"/>
      <c r="EH504" s="46"/>
      <c r="EI504" s="46"/>
      <c r="EJ504" s="46"/>
      <c r="EK504" s="46"/>
      <c r="EL504" s="46"/>
      <c r="EM504" s="46"/>
      <c r="EN504" s="46"/>
      <c r="EO504" s="46"/>
      <c r="EP504" s="46"/>
      <c r="EQ504" s="46"/>
      <c r="ER504" s="46"/>
      <c r="ES504" s="46"/>
      <c r="ET504" s="46"/>
      <c r="EU504" s="46"/>
      <c r="EV504" s="46"/>
      <c r="EW504" s="46"/>
      <c r="EX504" s="46"/>
      <c r="EY504" s="46"/>
      <c r="EZ504" s="46"/>
      <c r="FA504" s="46"/>
      <c r="FB504" s="46"/>
      <c r="FC504" s="46"/>
      <c r="FD504" s="46"/>
      <c r="FE504" s="46"/>
      <c r="FF504" s="46"/>
      <c r="FG504" s="46"/>
      <c r="FH504" s="46"/>
      <c r="FI504" s="46"/>
      <c r="FJ504" s="46"/>
      <c r="FK504" s="46"/>
      <c r="FL504" s="46"/>
      <c r="FM504" s="46"/>
      <c r="FN504" s="46"/>
      <c r="FO504" s="46"/>
      <c r="FP504" s="46"/>
      <c r="FQ504" s="46"/>
      <c r="FR504" s="46"/>
      <c r="FS504" s="46"/>
      <c r="FT504" s="46"/>
      <c r="FU504" s="46"/>
      <c r="FV504" s="46"/>
      <c r="FW504" s="46"/>
      <c r="FX504" s="46"/>
      <c r="FY504" s="46"/>
      <c r="FZ504" s="46"/>
      <c r="GA504" s="46"/>
      <c r="GB504" s="46"/>
      <c r="GC504" s="46"/>
      <c r="GD504" s="46"/>
      <c r="GE504" s="46"/>
      <c r="GF504" s="46"/>
      <c r="GG504" s="46"/>
      <c r="GH504" s="46"/>
      <c r="GI504" s="46"/>
      <c r="GJ504" s="46"/>
      <c r="GK504" s="46"/>
      <c r="GL504" s="46"/>
      <c r="GM504" s="46"/>
      <c r="GN504" s="46"/>
      <c r="GO504" s="46"/>
      <c r="GP504" s="46"/>
      <c r="GQ504" s="46"/>
      <c r="GR504" s="46"/>
      <c r="GS504" s="46"/>
      <c r="GT504" s="46"/>
      <c r="GU504" s="46"/>
      <c r="GV504" s="46"/>
      <c r="GW504" s="46"/>
      <c r="GX504" s="46"/>
      <c r="GY504" s="46"/>
      <c r="GZ504" s="46"/>
      <c r="HA504" s="46"/>
      <c r="HB504" s="46"/>
      <c r="HC504" s="46"/>
      <c r="HD504" s="46"/>
      <c r="HE504" s="46"/>
      <c r="HF504" s="46"/>
      <c r="HG504" s="46"/>
      <c r="HH504" s="46"/>
      <c r="HI504" s="46"/>
      <c r="HJ504" s="46"/>
      <c r="HK504" s="46"/>
      <c r="HL504" s="46"/>
      <c r="HM504" s="46"/>
      <c r="HN504" s="46"/>
      <c r="HO504" s="46"/>
      <c r="HP504" s="46"/>
      <c r="HQ504" s="46"/>
      <c r="HR504" s="46"/>
      <c r="HS504" s="46"/>
      <c r="HT504" s="46"/>
      <c r="HU504" s="46"/>
      <c r="HV504" s="46"/>
      <c r="HW504" s="46"/>
      <c r="HX504" s="46"/>
      <c r="HY504" s="46"/>
      <c r="HZ504" s="46"/>
      <c r="IA504" s="46"/>
      <c r="IB504" s="46"/>
      <c r="IC504" s="46"/>
      <c r="ID504" s="46"/>
      <c r="IE504" s="46"/>
      <c r="IF504" s="46"/>
      <c r="IG504" s="46"/>
      <c r="IH504" s="46"/>
      <c r="II504" s="46"/>
      <c r="IJ504" s="46"/>
      <c r="IK504" s="46"/>
      <c r="IL504" s="46"/>
      <c r="IM504" s="46"/>
      <c r="IN504" s="46"/>
      <c r="IO504" s="46"/>
      <c r="IP504" s="46"/>
      <c r="IQ504" s="46"/>
      <c r="IR504" s="46"/>
      <c r="IS504" s="46"/>
      <c r="IT504" s="46"/>
      <c r="IU504" s="46"/>
      <c r="IV504" s="46"/>
      <c r="IW504" s="46"/>
      <c r="IX504" s="46"/>
      <c r="IY504" s="46"/>
      <c r="IZ504" s="46"/>
      <c r="JA504" s="46"/>
      <c r="JB504" s="46"/>
      <c r="JC504" s="46"/>
      <c r="JD504" s="46"/>
      <c r="JE504" s="46"/>
      <c r="JF504" s="46"/>
      <c r="JG504" s="46"/>
      <c r="JH504" s="46"/>
      <c r="JI504" s="46"/>
      <c r="JJ504" s="46"/>
      <c r="JK504" s="46"/>
      <c r="JL504" s="46"/>
      <c r="JM504" s="46"/>
      <c r="JN504" s="46"/>
      <c r="JO504" s="46"/>
      <c r="JP504" s="46"/>
      <c r="JQ504" s="46"/>
      <c r="JR504" s="46"/>
      <c r="JS504" s="46"/>
      <c r="JT504" s="46"/>
      <c r="JU504" s="46"/>
      <c r="JV504" s="46"/>
      <c r="JW504" s="46"/>
      <c r="JX504" s="46"/>
      <c r="JY504" s="46"/>
      <c r="JZ504" s="46"/>
      <c r="KA504" s="46"/>
      <c r="KB504" s="46"/>
      <c r="KC504" s="46"/>
      <c r="KD504" s="46"/>
      <c r="KE504" s="46"/>
      <c r="KF504" s="46"/>
      <c r="KG504" s="46"/>
      <c r="KH504" s="46"/>
      <c r="KI504" s="46"/>
      <c r="KJ504" s="46"/>
      <c r="KK504" s="46"/>
      <c r="KL504" s="46"/>
      <c r="KM504" s="46"/>
      <c r="KN504" s="46"/>
      <c r="KO504" s="46"/>
      <c r="KP504" s="46"/>
      <c r="KQ504" s="46"/>
      <c r="KR504" s="46"/>
      <c r="KS504" s="46"/>
      <c r="KT504" s="46"/>
      <c r="KU504" s="46"/>
      <c r="KV504" s="46"/>
      <c r="KW504" s="46"/>
      <c r="KX504" s="46"/>
      <c r="KY504" s="46"/>
      <c r="KZ504" s="46"/>
      <c r="LA504" s="46"/>
      <c r="LB504" s="46"/>
      <c r="LC504" s="46"/>
      <c r="LD504" s="46"/>
      <c r="LE504" s="46"/>
      <c r="LF504" s="46"/>
      <c r="LG504" s="46"/>
      <c r="LH504" s="46"/>
      <c r="LI504" s="46"/>
      <c r="LJ504" s="46"/>
      <c r="LK504" s="46"/>
      <c r="LL504" s="46"/>
      <c r="LM504" s="46"/>
      <c r="LN504" s="46"/>
      <c r="LO504" s="46"/>
      <c r="LP504" s="46"/>
      <c r="LQ504" s="46"/>
      <c r="LR504" s="46"/>
      <c r="LS504" s="46"/>
      <c r="LT504" s="46"/>
      <c r="LU504" s="46"/>
      <c r="LV504" s="46"/>
      <c r="LW504" s="46"/>
      <c r="LX504" s="46"/>
      <c r="LY504" s="46"/>
      <c r="LZ504" s="46"/>
      <c r="MA504" s="46"/>
      <c r="MB504" s="46"/>
      <c r="MC504" s="46"/>
      <c r="MD504" s="46"/>
      <c r="ME504" s="46"/>
      <c r="MF504" s="46"/>
      <c r="MG504" s="46"/>
      <c r="MH504" s="46"/>
      <c r="MI504" s="46"/>
      <c r="MJ504" s="46"/>
      <c r="MK504" s="46"/>
      <c r="ML504" s="46"/>
      <c r="MM504" s="46"/>
      <c r="MN504" s="46"/>
      <c r="MO504" s="46"/>
      <c r="MP504" s="46"/>
      <c r="MQ504" s="46"/>
      <c r="MR504" s="46"/>
      <c r="MS504" s="46"/>
      <c r="MT504" s="46"/>
      <c r="MU504" s="46"/>
      <c r="MV504" s="46"/>
      <c r="MW504" s="46"/>
      <c r="MX504" s="46"/>
      <c r="MY504" s="46"/>
      <c r="MZ504" s="46"/>
      <c r="NA504" s="46"/>
      <c r="NB504" s="46"/>
      <c r="NC504" s="46"/>
      <c r="ND504" s="46"/>
      <c r="NE504" s="46"/>
      <c r="NF504" s="46"/>
      <c r="NG504" s="46"/>
      <c r="NH504" s="46"/>
      <c r="NI504" s="46"/>
      <c r="NJ504" s="46"/>
      <c r="NK504" s="46"/>
      <c r="NL504" s="46"/>
      <c r="NM504" s="46"/>
      <c r="NN504" s="46"/>
      <c r="NO504" s="46"/>
      <c r="NP504" s="46"/>
      <c r="NQ504" s="46"/>
      <c r="NR504" s="46"/>
      <c r="NS504" s="46"/>
      <c r="NT504" s="46"/>
      <c r="NU504" s="46"/>
      <c r="NV504" s="46"/>
      <c r="NW504" s="46"/>
      <c r="NX504" s="46"/>
      <c r="NY504" s="46"/>
      <c r="NZ504" s="46"/>
      <c r="OA504" s="46"/>
      <c r="OB504" s="46"/>
      <c r="OC504" s="46"/>
      <c r="OD504" s="46"/>
      <c r="OE504" s="46"/>
      <c r="OF504" s="46"/>
      <c r="OG504" s="46"/>
      <c r="OH504" s="46"/>
      <c r="OI504" s="46"/>
      <c r="OJ504" s="46"/>
      <c r="OK504" s="46"/>
      <c r="OL504" s="46"/>
      <c r="OM504" s="46"/>
      <c r="ON504" s="46"/>
      <c r="OO504" s="46"/>
      <c r="OP504" s="46"/>
      <c r="OQ504" s="46"/>
      <c r="OR504" s="46"/>
      <c r="OS504" s="46"/>
      <c r="OT504" s="46"/>
      <c r="OU504" s="46"/>
      <c r="OV504" s="46"/>
      <c r="OW504" s="46"/>
      <c r="OX504" s="46"/>
      <c r="OY504" s="46"/>
      <c r="OZ504" s="46"/>
      <c r="PA504" s="46"/>
      <c r="PB504" s="46"/>
      <c r="PC504" s="46"/>
      <c r="PD504" s="46"/>
      <c r="PE504" s="46"/>
      <c r="PF504" s="46"/>
      <c r="PG504" s="46"/>
      <c r="PH504" s="46"/>
      <c r="PI504" s="46"/>
      <c r="PJ504" s="46"/>
      <c r="PK504" s="46"/>
      <c r="PL504" s="46"/>
      <c r="PM504" s="46"/>
      <c r="PN504" s="46"/>
      <c r="PO504" s="46"/>
      <c r="PP504" s="46"/>
      <c r="PQ504" s="46"/>
      <c r="PR504" s="46"/>
      <c r="PS504" s="46"/>
      <c r="PT504" s="46"/>
    </row>
    <row r="505" spans="1:436" s="2" customFormat="1" ht="13.5" x14ac:dyDescent="0.2">
      <c r="A505" s="25"/>
      <c r="B505" s="26"/>
      <c r="C505" s="12"/>
      <c r="D505" s="12"/>
      <c r="E505" s="12"/>
      <c r="F505" s="12"/>
      <c r="G505" s="12"/>
      <c r="H505" s="12"/>
      <c r="I505" s="12"/>
      <c r="J505" s="12"/>
      <c r="K505" s="30"/>
      <c r="L505" s="30"/>
      <c r="M505" s="30"/>
      <c r="N505" s="30"/>
      <c r="O505" s="30"/>
      <c r="P505" s="30"/>
      <c r="Q505" s="46"/>
      <c r="R505" s="46"/>
      <c r="S505" s="46"/>
      <c r="T505" s="46"/>
      <c r="U505" s="46"/>
      <c r="V505" s="46"/>
      <c r="W505" s="46"/>
      <c r="X505" s="46"/>
      <c r="Y505" s="46"/>
      <c r="Z505" s="46"/>
      <c r="AA505" s="46"/>
      <c r="AB505" s="46"/>
      <c r="AC505" s="46"/>
      <c r="AD505" s="46"/>
      <c r="AE505" s="46"/>
      <c r="AF505" s="46"/>
      <c r="AG505" s="46"/>
      <c r="AH505" s="46"/>
      <c r="AI505" s="46"/>
      <c r="AJ505" s="46"/>
      <c r="AK505" s="46"/>
      <c r="AL505" s="46"/>
      <c r="AM505" s="46"/>
      <c r="AN505" s="46"/>
      <c r="AO505" s="46"/>
      <c r="AP505" s="46"/>
      <c r="AQ505" s="46"/>
      <c r="AR505" s="46"/>
      <c r="AS505" s="46"/>
      <c r="AT505" s="46"/>
      <c r="AU505" s="46"/>
      <c r="AV505" s="46"/>
      <c r="AW505" s="46"/>
      <c r="AX505" s="46"/>
      <c r="AY505" s="46"/>
      <c r="AZ505" s="46"/>
      <c r="BA505" s="46"/>
      <c r="BB505" s="46"/>
      <c r="BC505" s="46"/>
      <c r="BD505" s="46"/>
      <c r="BE505" s="46"/>
      <c r="BF505" s="46"/>
      <c r="BG505" s="46"/>
      <c r="BH505" s="46"/>
      <c r="BI505" s="46"/>
      <c r="BJ505" s="46"/>
      <c r="BK505" s="46"/>
      <c r="BL505" s="46"/>
      <c r="BM505" s="46"/>
      <c r="BN505" s="46"/>
      <c r="BO505" s="46"/>
      <c r="BP505" s="46"/>
      <c r="BQ505" s="46"/>
      <c r="BR505" s="46"/>
      <c r="BS505" s="46"/>
      <c r="BT505" s="46"/>
      <c r="BU505" s="46"/>
      <c r="BV505" s="46"/>
      <c r="BW505" s="46"/>
      <c r="BX505" s="46"/>
      <c r="BY505" s="46"/>
      <c r="BZ505" s="46"/>
      <c r="CA505" s="46"/>
      <c r="CB505" s="46"/>
      <c r="CC505" s="46"/>
      <c r="CD505" s="46"/>
      <c r="CE505" s="46"/>
      <c r="CF505" s="46"/>
      <c r="CG505" s="46"/>
      <c r="CH505" s="46"/>
      <c r="CI505" s="46"/>
      <c r="CJ505" s="46"/>
      <c r="CK505" s="46"/>
      <c r="CL505" s="46"/>
      <c r="CM505" s="46"/>
      <c r="CN505" s="46"/>
      <c r="CO505" s="46"/>
      <c r="CP505" s="46"/>
      <c r="CQ505" s="46"/>
      <c r="CR505" s="46"/>
      <c r="CS505" s="46"/>
      <c r="CT505" s="46"/>
      <c r="CU505" s="46"/>
      <c r="CV505" s="46"/>
      <c r="CW505" s="46"/>
      <c r="CX505" s="46"/>
      <c r="CY505" s="46"/>
      <c r="CZ505" s="46"/>
      <c r="DA505" s="46"/>
      <c r="DB505" s="46"/>
      <c r="DC505" s="46"/>
      <c r="DD505" s="46"/>
      <c r="DE505" s="46"/>
      <c r="DF505" s="46"/>
      <c r="DG505" s="46"/>
      <c r="DH505" s="46"/>
      <c r="DI505" s="46"/>
      <c r="DJ505" s="46"/>
      <c r="DK505" s="46"/>
      <c r="DL505" s="46"/>
      <c r="DM505" s="46"/>
      <c r="DN505" s="46"/>
      <c r="DO505" s="46"/>
      <c r="DP505" s="46"/>
      <c r="DQ505" s="46"/>
      <c r="DR505" s="46"/>
      <c r="DS505" s="46"/>
      <c r="DT505" s="46"/>
      <c r="DU505" s="46"/>
      <c r="DV505" s="46"/>
      <c r="DW505" s="46"/>
      <c r="DX505" s="46"/>
      <c r="DY505" s="46"/>
      <c r="DZ505" s="46"/>
      <c r="EA505" s="46"/>
      <c r="EB505" s="46"/>
      <c r="EC505" s="46"/>
      <c r="ED505" s="46"/>
      <c r="EE505" s="46"/>
      <c r="EF505" s="46"/>
      <c r="EG505" s="46"/>
      <c r="EH505" s="46"/>
      <c r="EI505" s="46"/>
      <c r="EJ505" s="46"/>
      <c r="EK505" s="46"/>
      <c r="EL505" s="46"/>
      <c r="EM505" s="46"/>
      <c r="EN505" s="46"/>
      <c r="EO505" s="46"/>
      <c r="EP505" s="46"/>
      <c r="EQ505" s="46"/>
      <c r="ER505" s="46"/>
      <c r="ES505" s="46"/>
      <c r="ET505" s="46"/>
      <c r="EU505" s="46"/>
      <c r="EV505" s="46"/>
      <c r="EW505" s="46"/>
      <c r="EX505" s="46"/>
      <c r="EY505" s="46"/>
      <c r="EZ505" s="46"/>
      <c r="FA505" s="46"/>
      <c r="FB505" s="46"/>
      <c r="FC505" s="46"/>
      <c r="FD505" s="46"/>
      <c r="FE505" s="46"/>
      <c r="FF505" s="46"/>
      <c r="FG505" s="46"/>
      <c r="FH505" s="46"/>
      <c r="FI505" s="46"/>
      <c r="FJ505" s="46"/>
      <c r="FK505" s="46"/>
      <c r="FL505" s="46"/>
      <c r="FM505" s="46"/>
      <c r="FN505" s="46"/>
      <c r="FO505" s="46"/>
      <c r="FP505" s="46"/>
      <c r="FQ505" s="46"/>
      <c r="FR505" s="46"/>
      <c r="FS505" s="46"/>
      <c r="FT505" s="46"/>
      <c r="FU505" s="46"/>
      <c r="FV505" s="46"/>
      <c r="FW505" s="46"/>
      <c r="FX505" s="46"/>
      <c r="FY505" s="46"/>
      <c r="FZ505" s="46"/>
      <c r="GA505" s="46"/>
      <c r="GB505" s="46"/>
      <c r="GC505" s="46"/>
      <c r="GD505" s="46"/>
      <c r="GE505" s="46"/>
      <c r="GF505" s="46"/>
      <c r="GG505" s="46"/>
      <c r="GH505" s="46"/>
      <c r="GI505" s="46"/>
      <c r="GJ505" s="46"/>
      <c r="GK505" s="46"/>
      <c r="GL505" s="46"/>
      <c r="GM505" s="46"/>
      <c r="GN505" s="46"/>
      <c r="GO505" s="46"/>
      <c r="GP505" s="46"/>
      <c r="GQ505" s="46"/>
      <c r="GR505" s="46"/>
      <c r="GS505" s="46"/>
      <c r="GT505" s="46"/>
      <c r="GU505" s="46"/>
      <c r="GV505" s="46"/>
      <c r="GW505" s="46"/>
      <c r="GX505" s="46"/>
      <c r="GY505" s="46"/>
      <c r="GZ505" s="46"/>
      <c r="HA505" s="46"/>
      <c r="HB505" s="46"/>
      <c r="HC505" s="46"/>
      <c r="HD505" s="46"/>
      <c r="HE505" s="46"/>
      <c r="HF505" s="46"/>
      <c r="HG505" s="46"/>
      <c r="HH505" s="46"/>
      <c r="HI505" s="46"/>
      <c r="HJ505" s="46"/>
      <c r="HK505" s="46"/>
      <c r="HL505" s="46"/>
      <c r="HM505" s="46"/>
      <c r="HN505" s="46"/>
      <c r="HO505" s="46"/>
      <c r="HP505" s="46"/>
      <c r="HQ505" s="46"/>
      <c r="HR505" s="46"/>
      <c r="HS505" s="46"/>
      <c r="HT505" s="46"/>
      <c r="HU505" s="46"/>
      <c r="HV505" s="46"/>
      <c r="HW505" s="46"/>
      <c r="HX505" s="46"/>
      <c r="HY505" s="46"/>
      <c r="HZ505" s="46"/>
      <c r="IA505" s="46"/>
      <c r="IB505" s="46"/>
      <c r="IC505" s="46"/>
      <c r="ID505" s="46"/>
      <c r="IE505" s="46"/>
      <c r="IF505" s="46"/>
      <c r="IG505" s="46"/>
      <c r="IH505" s="46"/>
      <c r="II505" s="46"/>
      <c r="IJ505" s="46"/>
      <c r="IK505" s="46"/>
      <c r="IL505" s="46"/>
      <c r="IM505" s="46"/>
      <c r="IN505" s="46"/>
      <c r="IO505" s="46"/>
      <c r="IP505" s="46"/>
      <c r="IQ505" s="46"/>
      <c r="IR505" s="46"/>
      <c r="IS505" s="46"/>
      <c r="IT505" s="46"/>
      <c r="IU505" s="46"/>
      <c r="IV505" s="46"/>
      <c r="IW505" s="46"/>
      <c r="IX505" s="46"/>
      <c r="IY505" s="46"/>
      <c r="IZ505" s="46"/>
      <c r="JA505" s="46"/>
      <c r="JB505" s="46"/>
      <c r="JC505" s="46"/>
      <c r="JD505" s="46"/>
      <c r="JE505" s="46"/>
      <c r="JF505" s="46"/>
      <c r="JG505" s="46"/>
      <c r="JH505" s="46"/>
      <c r="JI505" s="46"/>
      <c r="JJ505" s="46"/>
      <c r="JK505" s="46"/>
      <c r="JL505" s="46"/>
      <c r="JM505" s="46"/>
      <c r="JN505" s="46"/>
      <c r="JO505" s="46"/>
      <c r="JP505" s="46"/>
      <c r="JQ505" s="46"/>
      <c r="JR505" s="46"/>
      <c r="JS505" s="46"/>
      <c r="JT505" s="46"/>
      <c r="JU505" s="46"/>
      <c r="JV505" s="46"/>
      <c r="JW505" s="46"/>
      <c r="JX505" s="46"/>
      <c r="JY505" s="46"/>
      <c r="JZ505" s="46"/>
      <c r="KA505" s="46"/>
      <c r="KB505" s="46"/>
      <c r="KC505" s="46"/>
      <c r="KD505" s="46"/>
      <c r="KE505" s="46"/>
      <c r="KF505" s="46"/>
      <c r="KG505" s="46"/>
      <c r="KH505" s="46"/>
      <c r="KI505" s="46"/>
      <c r="KJ505" s="46"/>
      <c r="KK505" s="46"/>
      <c r="KL505" s="46"/>
      <c r="KM505" s="46"/>
      <c r="KN505" s="46"/>
      <c r="KO505" s="46"/>
      <c r="KP505" s="46"/>
      <c r="KQ505" s="46"/>
      <c r="KR505" s="46"/>
      <c r="KS505" s="46"/>
      <c r="KT505" s="46"/>
      <c r="KU505" s="46"/>
      <c r="KV505" s="46"/>
      <c r="KW505" s="46"/>
      <c r="KX505" s="46"/>
      <c r="KY505" s="46"/>
      <c r="KZ505" s="46"/>
      <c r="LA505" s="46"/>
      <c r="LB505" s="46"/>
      <c r="LC505" s="46"/>
      <c r="LD505" s="46"/>
      <c r="LE505" s="46"/>
      <c r="LF505" s="46"/>
      <c r="LG505" s="46"/>
      <c r="LH505" s="46"/>
      <c r="LI505" s="46"/>
      <c r="LJ505" s="46"/>
      <c r="LK505" s="46"/>
      <c r="LL505" s="46"/>
      <c r="LM505" s="46"/>
      <c r="LN505" s="46"/>
      <c r="LO505" s="46"/>
      <c r="LP505" s="46"/>
      <c r="LQ505" s="46"/>
      <c r="LR505" s="46"/>
      <c r="LS505" s="46"/>
      <c r="LT505" s="46"/>
      <c r="LU505" s="46"/>
      <c r="LV505" s="46"/>
      <c r="LW505" s="46"/>
      <c r="LX505" s="46"/>
      <c r="LY505" s="46"/>
      <c r="LZ505" s="46"/>
      <c r="MA505" s="46"/>
      <c r="MB505" s="46"/>
      <c r="MC505" s="46"/>
      <c r="MD505" s="46"/>
      <c r="ME505" s="46"/>
      <c r="MF505" s="46"/>
      <c r="MG505" s="46"/>
      <c r="MH505" s="46"/>
      <c r="MI505" s="46"/>
      <c r="MJ505" s="46"/>
      <c r="MK505" s="46"/>
      <c r="ML505" s="46"/>
      <c r="MM505" s="46"/>
      <c r="MN505" s="46"/>
      <c r="MO505" s="46"/>
      <c r="MP505" s="46"/>
      <c r="MQ505" s="46"/>
      <c r="MR505" s="46"/>
      <c r="MS505" s="46"/>
      <c r="MT505" s="46"/>
      <c r="MU505" s="46"/>
      <c r="MV505" s="46"/>
      <c r="MW505" s="46"/>
      <c r="MX505" s="46"/>
      <c r="MY505" s="46"/>
      <c r="MZ505" s="46"/>
      <c r="NA505" s="46"/>
      <c r="NB505" s="46"/>
      <c r="NC505" s="46"/>
      <c r="ND505" s="46"/>
      <c r="NE505" s="46"/>
      <c r="NF505" s="46"/>
      <c r="NG505" s="46"/>
      <c r="NH505" s="46"/>
      <c r="NI505" s="46"/>
      <c r="NJ505" s="46"/>
      <c r="NK505" s="46"/>
      <c r="NL505" s="46"/>
      <c r="NM505" s="46"/>
      <c r="NN505" s="46"/>
      <c r="NO505" s="46"/>
      <c r="NP505" s="46"/>
      <c r="NQ505" s="46"/>
      <c r="NR505" s="46"/>
      <c r="NS505" s="46"/>
      <c r="NT505" s="46"/>
      <c r="NU505" s="46"/>
      <c r="NV505" s="46"/>
      <c r="NW505" s="46"/>
      <c r="NX505" s="46"/>
      <c r="NY505" s="46"/>
      <c r="NZ505" s="46"/>
      <c r="OA505" s="46"/>
      <c r="OB505" s="46"/>
      <c r="OC505" s="46"/>
      <c r="OD505" s="46"/>
      <c r="OE505" s="46"/>
      <c r="OF505" s="46"/>
      <c r="OG505" s="46"/>
      <c r="OH505" s="46"/>
      <c r="OI505" s="46"/>
      <c r="OJ505" s="46"/>
      <c r="OK505" s="46"/>
      <c r="OL505" s="46"/>
      <c r="OM505" s="46"/>
      <c r="ON505" s="46"/>
      <c r="OO505" s="46"/>
      <c r="OP505" s="46"/>
      <c r="OQ505" s="46"/>
      <c r="OR505" s="46"/>
      <c r="OS505" s="46"/>
      <c r="OT505" s="46"/>
      <c r="OU505" s="46"/>
      <c r="OV505" s="46"/>
      <c r="OW505" s="46"/>
      <c r="OX505" s="46"/>
      <c r="OY505" s="46"/>
      <c r="OZ505" s="46"/>
      <c r="PA505" s="46"/>
      <c r="PB505" s="46"/>
      <c r="PC505" s="46"/>
      <c r="PD505" s="46"/>
      <c r="PE505" s="46"/>
      <c r="PF505" s="46"/>
      <c r="PG505" s="46"/>
      <c r="PH505" s="46"/>
      <c r="PI505" s="46"/>
      <c r="PJ505" s="46"/>
      <c r="PK505" s="46"/>
      <c r="PL505" s="46"/>
      <c r="PM505" s="46"/>
      <c r="PN505" s="46"/>
      <c r="PO505" s="46"/>
      <c r="PP505" s="46"/>
      <c r="PQ505" s="46"/>
      <c r="PR505" s="46"/>
      <c r="PS505" s="46"/>
      <c r="PT505" s="46"/>
    </row>
    <row r="506" spans="1:436" x14ac:dyDescent="0.2">
      <c r="A506" s="20"/>
      <c r="B506" s="11"/>
      <c r="C506" s="23"/>
      <c r="D506" s="23"/>
      <c r="E506" s="23"/>
      <c r="F506" s="23"/>
      <c r="G506" s="23"/>
      <c r="H506" s="23"/>
      <c r="I506" s="23"/>
      <c r="J506" s="23"/>
      <c r="K506" s="31"/>
      <c r="L506" s="31"/>
      <c r="M506" s="31"/>
      <c r="N506" s="31"/>
      <c r="O506" s="31"/>
      <c r="P506" s="31"/>
    </row>
    <row r="507" spans="1:436" x14ac:dyDescent="0.2">
      <c r="A507" s="20"/>
      <c r="B507" s="21"/>
      <c r="C507" s="21"/>
      <c r="D507" s="21"/>
      <c r="E507" s="21"/>
      <c r="F507" s="21"/>
      <c r="G507" s="21"/>
      <c r="H507" s="21"/>
      <c r="I507" s="21"/>
      <c r="J507" s="21"/>
      <c r="K507" s="13"/>
      <c r="L507" s="13"/>
      <c r="M507" s="13"/>
      <c r="N507" s="13"/>
      <c r="O507" s="13"/>
      <c r="P507" s="13"/>
    </row>
    <row r="508" spans="1:436" x14ac:dyDescent="0.2">
      <c r="A508" s="20"/>
      <c r="B508" s="21"/>
      <c r="C508" s="21"/>
      <c r="D508" s="21"/>
      <c r="E508" s="21"/>
      <c r="F508" s="21"/>
      <c r="G508" s="21"/>
      <c r="H508" s="21"/>
      <c r="I508" s="21"/>
      <c r="J508" s="21"/>
      <c r="K508" s="13"/>
      <c r="L508" s="13"/>
      <c r="M508" s="13"/>
      <c r="N508" s="13"/>
      <c r="O508" s="13"/>
      <c r="P508" s="13"/>
    </row>
    <row r="509" spans="1:436" ht="13.5" x14ac:dyDescent="0.2">
      <c r="A509" s="25"/>
      <c r="B509" s="11"/>
      <c r="C509" s="21"/>
      <c r="D509" s="21"/>
      <c r="E509" s="21"/>
      <c r="F509" s="21"/>
      <c r="G509" s="21"/>
      <c r="H509" s="21"/>
      <c r="I509" s="21"/>
      <c r="J509" s="21"/>
      <c r="K509" s="13"/>
      <c r="L509" s="13"/>
      <c r="M509" s="13"/>
      <c r="N509" s="13"/>
      <c r="O509" s="13"/>
      <c r="P509" s="13"/>
    </row>
    <row r="510" spans="1:436" s="2" customFormat="1" x14ac:dyDescent="0.2">
      <c r="A510" s="20"/>
      <c r="B510" s="26"/>
      <c r="C510" s="32"/>
      <c r="D510" s="32"/>
      <c r="E510" s="32"/>
      <c r="F510" s="32"/>
      <c r="G510" s="32"/>
      <c r="H510" s="32"/>
      <c r="I510" s="32"/>
      <c r="J510" s="32"/>
      <c r="K510" s="14"/>
      <c r="L510" s="14"/>
      <c r="M510" s="14"/>
      <c r="N510" s="14"/>
      <c r="O510" s="14"/>
      <c r="P510" s="14"/>
      <c r="Q510" s="46"/>
      <c r="R510" s="46"/>
      <c r="S510" s="46"/>
      <c r="T510" s="46"/>
      <c r="U510" s="46"/>
      <c r="V510" s="46"/>
      <c r="W510" s="46"/>
      <c r="X510" s="46"/>
      <c r="Y510" s="46"/>
      <c r="Z510" s="46"/>
      <c r="AA510" s="46"/>
      <c r="AB510" s="46"/>
      <c r="AC510" s="46"/>
      <c r="AD510" s="46"/>
      <c r="AE510" s="46"/>
      <c r="AF510" s="46"/>
      <c r="AG510" s="46"/>
      <c r="AH510" s="46"/>
      <c r="AI510" s="46"/>
      <c r="AJ510" s="46"/>
      <c r="AK510" s="46"/>
      <c r="AL510" s="46"/>
      <c r="AM510" s="46"/>
      <c r="AN510" s="46"/>
      <c r="AO510" s="46"/>
      <c r="AP510" s="46"/>
      <c r="AQ510" s="46"/>
      <c r="AR510" s="46"/>
      <c r="AS510" s="46"/>
      <c r="AT510" s="46"/>
      <c r="AU510" s="46"/>
      <c r="AV510" s="46"/>
      <c r="AW510" s="46"/>
      <c r="AX510" s="46"/>
      <c r="AY510" s="46"/>
      <c r="AZ510" s="46"/>
      <c r="BA510" s="46"/>
      <c r="BB510" s="46"/>
      <c r="BC510" s="46"/>
      <c r="BD510" s="46"/>
      <c r="BE510" s="46"/>
      <c r="BF510" s="46"/>
      <c r="BG510" s="46"/>
      <c r="BH510" s="46"/>
      <c r="BI510" s="46"/>
      <c r="BJ510" s="46"/>
      <c r="BK510" s="46"/>
      <c r="BL510" s="46"/>
      <c r="BM510" s="46"/>
      <c r="BN510" s="46"/>
      <c r="BO510" s="46"/>
      <c r="BP510" s="46"/>
      <c r="BQ510" s="46"/>
      <c r="BR510" s="46"/>
      <c r="BS510" s="46"/>
      <c r="BT510" s="46"/>
      <c r="BU510" s="46"/>
      <c r="BV510" s="46"/>
      <c r="BW510" s="46"/>
      <c r="BX510" s="46"/>
      <c r="BY510" s="46"/>
      <c r="BZ510" s="46"/>
      <c r="CA510" s="46"/>
      <c r="CB510" s="46"/>
      <c r="CC510" s="46"/>
      <c r="CD510" s="46"/>
      <c r="CE510" s="46"/>
      <c r="CF510" s="46"/>
      <c r="CG510" s="46"/>
      <c r="CH510" s="46"/>
      <c r="CI510" s="46"/>
      <c r="CJ510" s="46"/>
      <c r="CK510" s="46"/>
      <c r="CL510" s="46"/>
      <c r="CM510" s="46"/>
      <c r="CN510" s="46"/>
      <c r="CO510" s="46"/>
      <c r="CP510" s="46"/>
      <c r="CQ510" s="46"/>
      <c r="CR510" s="46"/>
      <c r="CS510" s="46"/>
      <c r="CT510" s="46"/>
      <c r="CU510" s="46"/>
      <c r="CV510" s="46"/>
      <c r="CW510" s="46"/>
      <c r="CX510" s="46"/>
      <c r="CY510" s="46"/>
      <c r="CZ510" s="46"/>
      <c r="DA510" s="46"/>
      <c r="DB510" s="46"/>
      <c r="DC510" s="46"/>
      <c r="DD510" s="46"/>
      <c r="DE510" s="46"/>
      <c r="DF510" s="46"/>
      <c r="DG510" s="46"/>
      <c r="DH510" s="46"/>
      <c r="DI510" s="46"/>
      <c r="DJ510" s="46"/>
      <c r="DK510" s="46"/>
      <c r="DL510" s="46"/>
      <c r="DM510" s="46"/>
      <c r="DN510" s="46"/>
      <c r="DO510" s="46"/>
      <c r="DP510" s="46"/>
      <c r="DQ510" s="46"/>
      <c r="DR510" s="46"/>
      <c r="DS510" s="46"/>
      <c r="DT510" s="46"/>
      <c r="DU510" s="46"/>
      <c r="DV510" s="46"/>
      <c r="DW510" s="46"/>
      <c r="DX510" s="46"/>
      <c r="DY510" s="46"/>
      <c r="DZ510" s="46"/>
      <c r="EA510" s="46"/>
      <c r="EB510" s="46"/>
      <c r="EC510" s="46"/>
      <c r="ED510" s="46"/>
      <c r="EE510" s="46"/>
      <c r="EF510" s="46"/>
      <c r="EG510" s="46"/>
      <c r="EH510" s="46"/>
      <c r="EI510" s="46"/>
      <c r="EJ510" s="46"/>
      <c r="EK510" s="46"/>
      <c r="EL510" s="46"/>
      <c r="EM510" s="46"/>
      <c r="EN510" s="46"/>
      <c r="EO510" s="46"/>
      <c r="EP510" s="46"/>
      <c r="EQ510" s="46"/>
      <c r="ER510" s="46"/>
      <c r="ES510" s="46"/>
      <c r="ET510" s="46"/>
      <c r="EU510" s="46"/>
      <c r="EV510" s="46"/>
      <c r="EW510" s="46"/>
      <c r="EX510" s="46"/>
      <c r="EY510" s="46"/>
      <c r="EZ510" s="46"/>
      <c r="FA510" s="46"/>
      <c r="FB510" s="46"/>
      <c r="FC510" s="46"/>
      <c r="FD510" s="46"/>
      <c r="FE510" s="46"/>
      <c r="FF510" s="46"/>
      <c r="FG510" s="46"/>
      <c r="FH510" s="46"/>
      <c r="FI510" s="46"/>
      <c r="FJ510" s="46"/>
      <c r="FK510" s="46"/>
      <c r="FL510" s="46"/>
      <c r="FM510" s="46"/>
      <c r="FN510" s="46"/>
      <c r="FO510" s="46"/>
      <c r="FP510" s="46"/>
      <c r="FQ510" s="46"/>
      <c r="FR510" s="46"/>
      <c r="FS510" s="46"/>
      <c r="FT510" s="46"/>
      <c r="FU510" s="46"/>
      <c r="FV510" s="46"/>
      <c r="FW510" s="46"/>
      <c r="FX510" s="46"/>
      <c r="FY510" s="46"/>
      <c r="FZ510" s="46"/>
      <c r="GA510" s="46"/>
      <c r="GB510" s="46"/>
      <c r="GC510" s="46"/>
      <c r="GD510" s="46"/>
      <c r="GE510" s="46"/>
      <c r="GF510" s="46"/>
      <c r="GG510" s="46"/>
      <c r="GH510" s="46"/>
      <c r="GI510" s="46"/>
      <c r="GJ510" s="46"/>
      <c r="GK510" s="46"/>
      <c r="GL510" s="46"/>
      <c r="GM510" s="46"/>
      <c r="GN510" s="46"/>
      <c r="GO510" s="46"/>
      <c r="GP510" s="46"/>
      <c r="GQ510" s="46"/>
      <c r="GR510" s="46"/>
      <c r="GS510" s="46"/>
      <c r="GT510" s="46"/>
      <c r="GU510" s="46"/>
      <c r="GV510" s="46"/>
      <c r="GW510" s="46"/>
      <c r="GX510" s="46"/>
      <c r="GY510" s="46"/>
      <c r="GZ510" s="46"/>
      <c r="HA510" s="46"/>
      <c r="HB510" s="46"/>
      <c r="HC510" s="46"/>
      <c r="HD510" s="46"/>
      <c r="HE510" s="46"/>
      <c r="HF510" s="46"/>
      <c r="HG510" s="46"/>
      <c r="HH510" s="46"/>
      <c r="HI510" s="46"/>
      <c r="HJ510" s="46"/>
      <c r="HK510" s="46"/>
      <c r="HL510" s="46"/>
      <c r="HM510" s="46"/>
      <c r="HN510" s="46"/>
      <c r="HO510" s="46"/>
      <c r="HP510" s="46"/>
      <c r="HQ510" s="46"/>
      <c r="HR510" s="46"/>
      <c r="HS510" s="46"/>
      <c r="HT510" s="46"/>
      <c r="HU510" s="46"/>
      <c r="HV510" s="46"/>
      <c r="HW510" s="46"/>
      <c r="HX510" s="46"/>
      <c r="HY510" s="46"/>
      <c r="HZ510" s="46"/>
      <c r="IA510" s="46"/>
      <c r="IB510" s="46"/>
      <c r="IC510" s="46"/>
      <c r="ID510" s="46"/>
      <c r="IE510" s="46"/>
      <c r="IF510" s="46"/>
      <c r="IG510" s="46"/>
      <c r="IH510" s="46"/>
      <c r="II510" s="46"/>
      <c r="IJ510" s="46"/>
      <c r="IK510" s="46"/>
      <c r="IL510" s="46"/>
      <c r="IM510" s="46"/>
      <c r="IN510" s="46"/>
      <c r="IO510" s="46"/>
      <c r="IP510" s="46"/>
      <c r="IQ510" s="46"/>
      <c r="IR510" s="46"/>
      <c r="IS510" s="46"/>
      <c r="IT510" s="46"/>
      <c r="IU510" s="46"/>
      <c r="IV510" s="46"/>
      <c r="IW510" s="46"/>
      <c r="IX510" s="46"/>
      <c r="IY510" s="46"/>
      <c r="IZ510" s="46"/>
      <c r="JA510" s="46"/>
      <c r="JB510" s="46"/>
      <c r="JC510" s="46"/>
      <c r="JD510" s="46"/>
      <c r="JE510" s="46"/>
      <c r="JF510" s="46"/>
      <c r="JG510" s="46"/>
      <c r="JH510" s="46"/>
      <c r="JI510" s="46"/>
      <c r="JJ510" s="46"/>
      <c r="JK510" s="46"/>
      <c r="JL510" s="46"/>
      <c r="JM510" s="46"/>
      <c r="JN510" s="46"/>
      <c r="JO510" s="46"/>
      <c r="JP510" s="46"/>
      <c r="JQ510" s="46"/>
      <c r="JR510" s="46"/>
      <c r="JS510" s="46"/>
      <c r="JT510" s="46"/>
      <c r="JU510" s="46"/>
      <c r="JV510" s="46"/>
      <c r="JW510" s="46"/>
      <c r="JX510" s="46"/>
      <c r="JY510" s="46"/>
      <c r="JZ510" s="46"/>
      <c r="KA510" s="46"/>
      <c r="KB510" s="46"/>
      <c r="KC510" s="46"/>
      <c r="KD510" s="46"/>
      <c r="KE510" s="46"/>
      <c r="KF510" s="46"/>
      <c r="KG510" s="46"/>
      <c r="KH510" s="46"/>
      <c r="KI510" s="46"/>
      <c r="KJ510" s="46"/>
      <c r="KK510" s="46"/>
      <c r="KL510" s="46"/>
      <c r="KM510" s="46"/>
      <c r="KN510" s="46"/>
      <c r="KO510" s="46"/>
      <c r="KP510" s="46"/>
      <c r="KQ510" s="46"/>
      <c r="KR510" s="46"/>
      <c r="KS510" s="46"/>
      <c r="KT510" s="46"/>
      <c r="KU510" s="46"/>
      <c r="KV510" s="46"/>
      <c r="KW510" s="46"/>
      <c r="KX510" s="46"/>
      <c r="KY510" s="46"/>
      <c r="KZ510" s="46"/>
      <c r="LA510" s="46"/>
      <c r="LB510" s="46"/>
      <c r="LC510" s="46"/>
      <c r="LD510" s="46"/>
      <c r="LE510" s="46"/>
      <c r="LF510" s="46"/>
      <c r="LG510" s="46"/>
      <c r="LH510" s="46"/>
      <c r="LI510" s="46"/>
      <c r="LJ510" s="46"/>
      <c r="LK510" s="46"/>
      <c r="LL510" s="46"/>
      <c r="LM510" s="46"/>
      <c r="LN510" s="46"/>
      <c r="LO510" s="46"/>
      <c r="LP510" s="46"/>
      <c r="LQ510" s="46"/>
      <c r="LR510" s="46"/>
      <c r="LS510" s="46"/>
      <c r="LT510" s="46"/>
      <c r="LU510" s="46"/>
      <c r="LV510" s="46"/>
      <c r="LW510" s="46"/>
      <c r="LX510" s="46"/>
      <c r="LY510" s="46"/>
      <c r="LZ510" s="46"/>
      <c r="MA510" s="46"/>
      <c r="MB510" s="46"/>
      <c r="MC510" s="46"/>
      <c r="MD510" s="46"/>
      <c r="ME510" s="46"/>
      <c r="MF510" s="46"/>
      <c r="MG510" s="46"/>
      <c r="MH510" s="46"/>
      <c r="MI510" s="46"/>
      <c r="MJ510" s="46"/>
      <c r="MK510" s="46"/>
      <c r="ML510" s="46"/>
      <c r="MM510" s="46"/>
      <c r="MN510" s="46"/>
      <c r="MO510" s="46"/>
      <c r="MP510" s="46"/>
      <c r="MQ510" s="46"/>
      <c r="MR510" s="46"/>
      <c r="MS510" s="46"/>
      <c r="MT510" s="46"/>
      <c r="MU510" s="46"/>
      <c r="MV510" s="46"/>
      <c r="MW510" s="46"/>
      <c r="MX510" s="46"/>
      <c r="MY510" s="46"/>
      <c r="MZ510" s="46"/>
      <c r="NA510" s="46"/>
      <c r="NB510" s="46"/>
      <c r="NC510" s="46"/>
      <c r="ND510" s="46"/>
      <c r="NE510" s="46"/>
      <c r="NF510" s="46"/>
      <c r="NG510" s="46"/>
      <c r="NH510" s="46"/>
      <c r="NI510" s="46"/>
      <c r="NJ510" s="46"/>
      <c r="NK510" s="46"/>
      <c r="NL510" s="46"/>
      <c r="NM510" s="46"/>
      <c r="NN510" s="46"/>
      <c r="NO510" s="46"/>
      <c r="NP510" s="46"/>
      <c r="NQ510" s="46"/>
      <c r="NR510" s="46"/>
      <c r="NS510" s="46"/>
      <c r="NT510" s="46"/>
      <c r="NU510" s="46"/>
      <c r="NV510" s="46"/>
      <c r="NW510" s="46"/>
      <c r="NX510" s="46"/>
      <c r="NY510" s="46"/>
      <c r="NZ510" s="46"/>
      <c r="OA510" s="46"/>
      <c r="OB510" s="46"/>
      <c r="OC510" s="46"/>
      <c r="OD510" s="46"/>
      <c r="OE510" s="46"/>
      <c r="OF510" s="46"/>
      <c r="OG510" s="46"/>
      <c r="OH510" s="46"/>
      <c r="OI510" s="46"/>
      <c r="OJ510" s="46"/>
      <c r="OK510" s="46"/>
      <c r="OL510" s="46"/>
      <c r="OM510" s="46"/>
      <c r="ON510" s="46"/>
      <c r="OO510" s="46"/>
      <c r="OP510" s="46"/>
      <c r="OQ510" s="46"/>
      <c r="OR510" s="46"/>
      <c r="OS510" s="46"/>
      <c r="OT510" s="46"/>
      <c r="OU510" s="46"/>
      <c r="OV510" s="46"/>
      <c r="OW510" s="46"/>
      <c r="OX510" s="46"/>
      <c r="OY510" s="46"/>
      <c r="OZ510" s="46"/>
      <c r="PA510" s="46"/>
      <c r="PB510" s="46"/>
      <c r="PC510" s="46"/>
      <c r="PD510" s="46"/>
      <c r="PE510" s="46"/>
      <c r="PF510" s="46"/>
      <c r="PG510" s="46"/>
      <c r="PH510" s="46"/>
      <c r="PI510" s="46"/>
      <c r="PJ510" s="46"/>
      <c r="PK510" s="46"/>
      <c r="PL510" s="46"/>
      <c r="PM510" s="46"/>
      <c r="PN510" s="46"/>
      <c r="PO510" s="46"/>
      <c r="PP510" s="46"/>
      <c r="PQ510" s="46"/>
      <c r="PR510" s="46"/>
      <c r="PS510" s="46"/>
      <c r="PT510" s="46"/>
    </row>
    <row r="511" spans="1:436" x14ac:dyDescent="0.2">
      <c r="A511" s="27"/>
      <c r="B511" s="11"/>
      <c r="C511" s="21"/>
      <c r="D511" s="21"/>
      <c r="E511" s="21"/>
      <c r="F511" s="21"/>
      <c r="G511" s="21"/>
      <c r="H511" s="21"/>
      <c r="I511" s="21"/>
      <c r="J511" s="21"/>
      <c r="K511" s="6"/>
      <c r="L511" s="6"/>
      <c r="M511" s="6"/>
      <c r="N511" s="6"/>
      <c r="O511" s="6"/>
      <c r="P511" s="6"/>
    </row>
    <row r="512" spans="1:436" s="2" customFormat="1" x14ac:dyDescent="0.2">
      <c r="A512" s="20"/>
      <c r="B512" s="26"/>
      <c r="C512" s="32"/>
      <c r="D512" s="32"/>
      <c r="E512" s="32"/>
      <c r="F512" s="32"/>
      <c r="G512" s="32"/>
      <c r="H512" s="32"/>
      <c r="I512" s="32"/>
      <c r="J512" s="32"/>
      <c r="K512" s="14"/>
      <c r="L512" s="14"/>
      <c r="M512" s="14"/>
      <c r="N512" s="14"/>
      <c r="O512" s="14"/>
      <c r="P512" s="14"/>
      <c r="Q512" s="46"/>
      <c r="R512" s="46"/>
      <c r="S512" s="46"/>
      <c r="T512" s="46"/>
      <c r="U512" s="46"/>
      <c r="V512" s="46"/>
      <c r="W512" s="46"/>
      <c r="X512" s="46"/>
      <c r="Y512" s="46"/>
      <c r="Z512" s="46"/>
      <c r="AA512" s="46"/>
      <c r="AB512" s="46"/>
      <c r="AC512" s="46"/>
      <c r="AD512" s="46"/>
      <c r="AE512" s="46"/>
      <c r="AF512" s="46"/>
      <c r="AG512" s="46"/>
      <c r="AH512" s="46"/>
      <c r="AI512" s="46"/>
      <c r="AJ512" s="46"/>
      <c r="AK512" s="46"/>
      <c r="AL512" s="46"/>
      <c r="AM512" s="46"/>
      <c r="AN512" s="46"/>
      <c r="AO512" s="46"/>
      <c r="AP512" s="46"/>
      <c r="AQ512" s="46"/>
      <c r="AR512" s="46"/>
      <c r="AS512" s="46"/>
      <c r="AT512" s="46"/>
      <c r="AU512" s="46"/>
      <c r="AV512" s="46"/>
      <c r="AW512" s="46"/>
      <c r="AX512" s="46"/>
      <c r="AY512" s="46"/>
      <c r="AZ512" s="46"/>
      <c r="BA512" s="46"/>
      <c r="BB512" s="46"/>
      <c r="BC512" s="46"/>
      <c r="BD512" s="46"/>
      <c r="BE512" s="46"/>
      <c r="BF512" s="46"/>
      <c r="BG512" s="46"/>
      <c r="BH512" s="46"/>
      <c r="BI512" s="46"/>
      <c r="BJ512" s="46"/>
      <c r="BK512" s="46"/>
      <c r="BL512" s="46"/>
      <c r="BM512" s="46"/>
      <c r="BN512" s="46"/>
      <c r="BO512" s="46"/>
      <c r="BP512" s="46"/>
      <c r="BQ512" s="46"/>
      <c r="BR512" s="46"/>
      <c r="BS512" s="46"/>
      <c r="BT512" s="46"/>
      <c r="BU512" s="46"/>
      <c r="BV512" s="46"/>
      <c r="BW512" s="46"/>
      <c r="BX512" s="46"/>
      <c r="BY512" s="46"/>
      <c r="BZ512" s="46"/>
      <c r="CA512" s="46"/>
      <c r="CB512" s="46"/>
      <c r="CC512" s="46"/>
      <c r="CD512" s="46"/>
      <c r="CE512" s="46"/>
      <c r="CF512" s="46"/>
      <c r="CG512" s="46"/>
      <c r="CH512" s="46"/>
      <c r="CI512" s="46"/>
      <c r="CJ512" s="46"/>
      <c r="CK512" s="46"/>
      <c r="CL512" s="46"/>
      <c r="CM512" s="46"/>
      <c r="CN512" s="46"/>
      <c r="CO512" s="46"/>
      <c r="CP512" s="46"/>
      <c r="CQ512" s="46"/>
      <c r="CR512" s="46"/>
      <c r="CS512" s="46"/>
      <c r="CT512" s="46"/>
      <c r="CU512" s="46"/>
      <c r="CV512" s="46"/>
      <c r="CW512" s="46"/>
      <c r="CX512" s="46"/>
      <c r="CY512" s="46"/>
      <c r="CZ512" s="46"/>
      <c r="DA512" s="46"/>
      <c r="DB512" s="46"/>
      <c r="DC512" s="46"/>
      <c r="DD512" s="46"/>
      <c r="DE512" s="46"/>
      <c r="DF512" s="46"/>
      <c r="DG512" s="46"/>
      <c r="DH512" s="46"/>
      <c r="DI512" s="46"/>
      <c r="DJ512" s="46"/>
      <c r="DK512" s="46"/>
      <c r="DL512" s="46"/>
      <c r="DM512" s="46"/>
      <c r="DN512" s="46"/>
      <c r="DO512" s="46"/>
      <c r="DP512" s="46"/>
      <c r="DQ512" s="46"/>
      <c r="DR512" s="46"/>
      <c r="DS512" s="46"/>
      <c r="DT512" s="46"/>
      <c r="DU512" s="46"/>
      <c r="DV512" s="46"/>
      <c r="DW512" s="46"/>
      <c r="DX512" s="46"/>
      <c r="DY512" s="46"/>
      <c r="DZ512" s="46"/>
      <c r="EA512" s="46"/>
      <c r="EB512" s="46"/>
      <c r="EC512" s="46"/>
      <c r="ED512" s="46"/>
      <c r="EE512" s="46"/>
      <c r="EF512" s="46"/>
      <c r="EG512" s="46"/>
      <c r="EH512" s="46"/>
      <c r="EI512" s="46"/>
      <c r="EJ512" s="46"/>
      <c r="EK512" s="46"/>
      <c r="EL512" s="46"/>
      <c r="EM512" s="46"/>
      <c r="EN512" s="46"/>
      <c r="EO512" s="46"/>
      <c r="EP512" s="46"/>
      <c r="EQ512" s="46"/>
      <c r="ER512" s="46"/>
      <c r="ES512" s="46"/>
      <c r="ET512" s="46"/>
      <c r="EU512" s="46"/>
      <c r="EV512" s="46"/>
      <c r="EW512" s="46"/>
      <c r="EX512" s="46"/>
      <c r="EY512" s="46"/>
      <c r="EZ512" s="46"/>
      <c r="FA512" s="46"/>
      <c r="FB512" s="46"/>
      <c r="FC512" s="46"/>
      <c r="FD512" s="46"/>
      <c r="FE512" s="46"/>
      <c r="FF512" s="46"/>
      <c r="FG512" s="46"/>
      <c r="FH512" s="46"/>
      <c r="FI512" s="46"/>
      <c r="FJ512" s="46"/>
      <c r="FK512" s="46"/>
      <c r="FL512" s="46"/>
      <c r="FM512" s="46"/>
      <c r="FN512" s="46"/>
      <c r="FO512" s="46"/>
      <c r="FP512" s="46"/>
      <c r="FQ512" s="46"/>
      <c r="FR512" s="46"/>
      <c r="FS512" s="46"/>
      <c r="FT512" s="46"/>
      <c r="FU512" s="46"/>
      <c r="FV512" s="46"/>
      <c r="FW512" s="46"/>
      <c r="FX512" s="46"/>
      <c r="FY512" s="46"/>
      <c r="FZ512" s="46"/>
      <c r="GA512" s="46"/>
      <c r="GB512" s="46"/>
      <c r="GC512" s="46"/>
      <c r="GD512" s="46"/>
      <c r="GE512" s="46"/>
      <c r="GF512" s="46"/>
      <c r="GG512" s="46"/>
      <c r="GH512" s="46"/>
      <c r="GI512" s="46"/>
      <c r="GJ512" s="46"/>
      <c r="GK512" s="46"/>
      <c r="GL512" s="46"/>
      <c r="GM512" s="46"/>
      <c r="GN512" s="46"/>
      <c r="GO512" s="46"/>
      <c r="GP512" s="46"/>
      <c r="GQ512" s="46"/>
      <c r="GR512" s="46"/>
      <c r="GS512" s="46"/>
      <c r="GT512" s="46"/>
      <c r="GU512" s="46"/>
      <c r="GV512" s="46"/>
      <c r="GW512" s="46"/>
      <c r="GX512" s="46"/>
      <c r="GY512" s="46"/>
      <c r="GZ512" s="46"/>
      <c r="HA512" s="46"/>
      <c r="HB512" s="46"/>
      <c r="HC512" s="46"/>
      <c r="HD512" s="46"/>
      <c r="HE512" s="46"/>
      <c r="HF512" s="46"/>
      <c r="HG512" s="46"/>
      <c r="HH512" s="46"/>
      <c r="HI512" s="46"/>
      <c r="HJ512" s="46"/>
      <c r="HK512" s="46"/>
      <c r="HL512" s="46"/>
      <c r="HM512" s="46"/>
      <c r="HN512" s="46"/>
      <c r="HO512" s="46"/>
      <c r="HP512" s="46"/>
      <c r="HQ512" s="46"/>
      <c r="HR512" s="46"/>
      <c r="HS512" s="46"/>
      <c r="HT512" s="46"/>
      <c r="HU512" s="46"/>
      <c r="HV512" s="46"/>
      <c r="HW512" s="46"/>
      <c r="HX512" s="46"/>
      <c r="HY512" s="46"/>
      <c r="HZ512" s="46"/>
      <c r="IA512" s="46"/>
      <c r="IB512" s="46"/>
      <c r="IC512" s="46"/>
      <c r="ID512" s="46"/>
      <c r="IE512" s="46"/>
      <c r="IF512" s="46"/>
      <c r="IG512" s="46"/>
      <c r="IH512" s="46"/>
      <c r="II512" s="46"/>
      <c r="IJ512" s="46"/>
      <c r="IK512" s="46"/>
      <c r="IL512" s="46"/>
      <c r="IM512" s="46"/>
      <c r="IN512" s="46"/>
      <c r="IO512" s="46"/>
      <c r="IP512" s="46"/>
      <c r="IQ512" s="46"/>
      <c r="IR512" s="46"/>
      <c r="IS512" s="46"/>
      <c r="IT512" s="46"/>
      <c r="IU512" s="46"/>
      <c r="IV512" s="46"/>
      <c r="IW512" s="46"/>
      <c r="IX512" s="46"/>
      <c r="IY512" s="46"/>
      <c r="IZ512" s="46"/>
      <c r="JA512" s="46"/>
      <c r="JB512" s="46"/>
      <c r="JC512" s="46"/>
      <c r="JD512" s="46"/>
      <c r="JE512" s="46"/>
      <c r="JF512" s="46"/>
      <c r="JG512" s="46"/>
      <c r="JH512" s="46"/>
      <c r="JI512" s="46"/>
      <c r="JJ512" s="46"/>
      <c r="JK512" s="46"/>
      <c r="JL512" s="46"/>
      <c r="JM512" s="46"/>
      <c r="JN512" s="46"/>
      <c r="JO512" s="46"/>
      <c r="JP512" s="46"/>
      <c r="JQ512" s="46"/>
      <c r="JR512" s="46"/>
      <c r="JS512" s="46"/>
      <c r="JT512" s="46"/>
      <c r="JU512" s="46"/>
      <c r="JV512" s="46"/>
      <c r="JW512" s="46"/>
      <c r="JX512" s="46"/>
      <c r="JY512" s="46"/>
      <c r="JZ512" s="46"/>
      <c r="KA512" s="46"/>
      <c r="KB512" s="46"/>
      <c r="KC512" s="46"/>
      <c r="KD512" s="46"/>
      <c r="KE512" s="46"/>
      <c r="KF512" s="46"/>
      <c r="KG512" s="46"/>
      <c r="KH512" s="46"/>
      <c r="KI512" s="46"/>
      <c r="KJ512" s="46"/>
      <c r="KK512" s="46"/>
      <c r="KL512" s="46"/>
      <c r="KM512" s="46"/>
      <c r="KN512" s="46"/>
      <c r="KO512" s="46"/>
      <c r="KP512" s="46"/>
      <c r="KQ512" s="46"/>
      <c r="KR512" s="46"/>
      <c r="KS512" s="46"/>
      <c r="KT512" s="46"/>
      <c r="KU512" s="46"/>
      <c r="KV512" s="46"/>
      <c r="KW512" s="46"/>
      <c r="KX512" s="46"/>
      <c r="KY512" s="46"/>
      <c r="KZ512" s="46"/>
      <c r="LA512" s="46"/>
      <c r="LB512" s="46"/>
      <c r="LC512" s="46"/>
      <c r="LD512" s="46"/>
      <c r="LE512" s="46"/>
      <c r="LF512" s="46"/>
      <c r="LG512" s="46"/>
      <c r="LH512" s="46"/>
      <c r="LI512" s="46"/>
      <c r="LJ512" s="46"/>
      <c r="LK512" s="46"/>
      <c r="LL512" s="46"/>
      <c r="LM512" s="46"/>
      <c r="LN512" s="46"/>
      <c r="LO512" s="46"/>
      <c r="LP512" s="46"/>
      <c r="LQ512" s="46"/>
      <c r="LR512" s="46"/>
      <c r="LS512" s="46"/>
      <c r="LT512" s="46"/>
      <c r="LU512" s="46"/>
      <c r="LV512" s="46"/>
      <c r="LW512" s="46"/>
      <c r="LX512" s="46"/>
      <c r="LY512" s="46"/>
      <c r="LZ512" s="46"/>
      <c r="MA512" s="46"/>
      <c r="MB512" s="46"/>
      <c r="MC512" s="46"/>
      <c r="MD512" s="46"/>
      <c r="ME512" s="46"/>
      <c r="MF512" s="46"/>
      <c r="MG512" s="46"/>
      <c r="MH512" s="46"/>
      <c r="MI512" s="46"/>
      <c r="MJ512" s="46"/>
      <c r="MK512" s="46"/>
      <c r="ML512" s="46"/>
      <c r="MM512" s="46"/>
      <c r="MN512" s="46"/>
      <c r="MO512" s="46"/>
      <c r="MP512" s="46"/>
      <c r="MQ512" s="46"/>
      <c r="MR512" s="46"/>
      <c r="MS512" s="46"/>
      <c r="MT512" s="46"/>
      <c r="MU512" s="46"/>
      <c r="MV512" s="46"/>
      <c r="MW512" s="46"/>
      <c r="MX512" s="46"/>
      <c r="MY512" s="46"/>
      <c r="MZ512" s="46"/>
      <c r="NA512" s="46"/>
      <c r="NB512" s="46"/>
      <c r="NC512" s="46"/>
      <c r="ND512" s="46"/>
      <c r="NE512" s="46"/>
      <c r="NF512" s="46"/>
      <c r="NG512" s="46"/>
      <c r="NH512" s="46"/>
      <c r="NI512" s="46"/>
      <c r="NJ512" s="46"/>
      <c r="NK512" s="46"/>
      <c r="NL512" s="46"/>
      <c r="NM512" s="46"/>
      <c r="NN512" s="46"/>
      <c r="NO512" s="46"/>
      <c r="NP512" s="46"/>
      <c r="NQ512" s="46"/>
      <c r="NR512" s="46"/>
      <c r="NS512" s="46"/>
      <c r="NT512" s="46"/>
      <c r="NU512" s="46"/>
      <c r="NV512" s="46"/>
      <c r="NW512" s="46"/>
      <c r="NX512" s="46"/>
      <c r="NY512" s="46"/>
      <c r="NZ512" s="46"/>
      <c r="OA512" s="46"/>
      <c r="OB512" s="46"/>
      <c r="OC512" s="46"/>
      <c r="OD512" s="46"/>
      <c r="OE512" s="46"/>
      <c r="OF512" s="46"/>
      <c r="OG512" s="46"/>
      <c r="OH512" s="46"/>
      <c r="OI512" s="46"/>
      <c r="OJ512" s="46"/>
      <c r="OK512" s="46"/>
      <c r="OL512" s="46"/>
      <c r="OM512" s="46"/>
      <c r="ON512" s="46"/>
      <c r="OO512" s="46"/>
      <c r="OP512" s="46"/>
      <c r="OQ512" s="46"/>
      <c r="OR512" s="46"/>
      <c r="OS512" s="46"/>
      <c r="OT512" s="46"/>
      <c r="OU512" s="46"/>
      <c r="OV512" s="46"/>
      <c r="OW512" s="46"/>
      <c r="OX512" s="46"/>
      <c r="OY512" s="46"/>
      <c r="OZ512" s="46"/>
      <c r="PA512" s="46"/>
      <c r="PB512" s="46"/>
      <c r="PC512" s="46"/>
      <c r="PD512" s="46"/>
      <c r="PE512" s="46"/>
      <c r="PF512" s="46"/>
      <c r="PG512" s="46"/>
      <c r="PH512" s="46"/>
      <c r="PI512" s="46"/>
      <c r="PJ512" s="46"/>
      <c r="PK512" s="46"/>
      <c r="PL512" s="46"/>
      <c r="PM512" s="46"/>
      <c r="PN512" s="46"/>
      <c r="PO512" s="46"/>
      <c r="PP512" s="46"/>
      <c r="PQ512" s="46"/>
      <c r="PR512" s="46"/>
      <c r="PS512" s="46"/>
      <c r="PT512" s="46"/>
    </row>
    <row r="513" spans="1:436" x14ac:dyDescent="0.2">
      <c r="A513" s="27"/>
      <c r="B513" s="11"/>
      <c r="C513" s="21"/>
      <c r="D513" s="21"/>
      <c r="E513" s="21"/>
      <c r="F513" s="21"/>
      <c r="G513" s="21"/>
      <c r="H513" s="21"/>
      <c r="I513" s="21"/>
      <c r="J513" s="21"/>
      <c r="K513" s="6"/>
      <c r="L513" s="6"/>
      <c r="M513" s="6"/>
      <c r="N513" s="6"/>
      <c r="O513" s="6"/>
      <c r="P513" s="6"/>
    </row>
    <row r="514" spans="1:436" x14ac:dyDescent="0.2">
      <c r="A514" s="20"/>
      <c r="B514" s="11"/>
      <c r="C514" s="21"/>
      <c r="D514" s="21"/>
      <c r="E514" s="21"/>
      <c r="F514" s="21"/>
      <c r="G514" s="21"/>
      <c r="H514" s="21"/>
      <c r="I514" s="21"/>
      <c r="J514" s="21"/>
      <c r="K514" s="13"/>
      <c r="L514" s="13"/>
      <c r="M514" s="13"/>
      <c r="N514" s="13"/>
      <c r="O514" s="13"/>
      <c r="P514" s="13"/>
    </row>
    <row r="515" spans="1:436" x14ac:dyDescent="0.2">
      <c r="A515" s="20"/>
      <c r="B515" s="21"/>
      <c r="C515" s="21"/>
      <c r="D515" s="21"/>
      <c r="E515" s="21"/>
      <c r="F515" s="21"/>
      <c r="G515" s="21"/>
      <c r="H515" s="21"/>
      <c r="I515" s="21"/>
      <c r="J515" s="21"/>
      <c r="K515" s="14"/>
      <c r="L515" s="14"/>
      <c r="M515" s="14"/>
      <c r="N515" s="14"/>
      <c r="O515" s="14"/>
      <c r="P515" s="14"/>
    </row>
    <row r="516" spans="1:436" x14ac:dyDescent="0.2">
      <c r="A516" s="27"/>
      <c r="B516" s="21"/>
      <c r="C516" s="21"/>
      <c r="D516" s="21"/>
      <c r="E516" s="21"/>
      <c r="F516" s="21"/>
      <c r="G516" s="21"/>
      <c r="H516" s="21"/>
      <c r="I516" s="21"/>
      <c r="J516" s="21"/>
      <c r="K516" s="14"/>
      <c r="L516" s="14"/>
      <c r="M516" s="14"/>
      <c r="N516" s="14"/>
      <c r="O516" s="14"/>
      <c r="P516" s="14"/>
    </row>
    <row r="517" spans="1:436" ht="13.5" x14ac:dyDescent="0.2">
      <c r="A517" s="25"/>
      <c r="B517" s="21"/>
      <c r="C517" s="21"/>
      <c r="D517" s="21"/>
      <c r="E517" s="21"/>
      <c r="F517" s="21"/>
      <c r="G517" s="21"/>
      <c r="H517" s="21"/>
      <c r="I517" s="21"/>
      <c r="J517" s="21"/>
      <c r="K517" s="14"/>
      <c r="L517" s="14"/>
      <c r="M517" s="14"/>
      <c r="N517" s="14"/>
      <c r="O517" s="14"/>
      <c r="P517" s="14"/>
    </row>
    <row r="518" spans="1:436" s="2" customFormat="1" x14ac:dyDescent="0.2">
      <c r="A518" s="27"/>
      <c r="B518" s="32"/>
      <c r="C518" s="32"/>
      <c r="D518" s="32"/>
      <c r="E518" s="32"/>
      <c r="F518" s="32"/>
      <c r="G518" s="32"/>
      <c r="H518" s="32"/>
      <c r="I518" s="32"/>
      <c r="J518" s="32"/>
      <c r="K518" s="14"/>
      <c r="L518" s="14"/>
      <c r="M518" s="14"/>
      <c r="N518" s="14"/>
      <c r="O518" s="14"/>
      <c r="P518" s="14"/>
      <c r="Q518" s="46"/>
      <c r="R518" s="46"/>
      <c r="S518" s="46"/>
      <c r="T518" s="46"/>
      <c r="U518" s="46"/>
      <c r="V518" s="46"/>
      <c r="W518" s="46"/>
      <c r="X518" s="46"/>
      <c r="Y518" s="46"/>
      <c r="Z518" s="46"/>
      <c r="AA518" s="46"/>
      <c r="AB518" s="46"/>
      <c r="AC518" s="46"/>
      <c r="AD518" s="46"/>
      <c r="AE518" s="46"/>
      <c r="AF518" s="46"/>
      <c r="AG518" s="46"/>
      <c r="AH518" s="46"/>
      <c r="AI518" s="46"/>
      <c r="AJ518" s="46"/>
      <c r="AK518" s="46"/>
      <c r="AL518" s="46"/>
      <c r="AM518" s="46"/>
      <c r="AN518" s="46"/>
      <c r="AO518" s="46"/>
      <c r="AP518" s="46"/>
      <c r="AQ518" s="46"/>
      <c r="AR518" s="46"/>
      <c r="AS518" s="46"/>
      <c r="AT518" s="46"/>
      <c r="AU518" s="46"/>
      <c r="AV518" s="46"/>
      <c r="AW518" s="46"/>
      <c r="AX518" s="46"/>
      <c r="AY518" s="46"/>
      <c r="AZ518" s="46"/>
      <c r="BA518" s="46"/>
      <c r="BB518" s="46"/>
      <c r="BC518" s="46"/>
      <c r="BD518" s="46"/>
      <c r="BE518" s="46"/>
      <c r="BF518" s="46"/>
      <c r="BG518" s="46"/>
      <c r="BH518" s="46"/>
      <c r="BI518" s="46"/>
      <c r="BJ518" s="46"/>
      <c r="BK518" s="46"/>
      <c r="BL518" s="46"/>
      <c r="BM518" s="46"/>
      <c r="BN518" s="46"/>
      <c r="BO518" s="46"/>
      <c r="BP518" s="46"/>
      <c r="BQ518" s="46"/>
      <c r="BR518" s="46"/>
      <c r="BS518" s="46"/>
      <c r="BT518" s="46"/>
      <c r="BU518" s="46"/>
      <c r="BV518" s="46"/>
      <c r="BW518" s="46"/>
      <c r="BX518" s="46"/>
      <c r="BY518" s="46"/>
      <c r="BZ518" s="46"/>
      <c r="CA518" s="46"/>
      <c r="CB518" s="46"/>
      <c r="CC518" s="46"/>
      <c r="CD518" s="46"/>
      <c r="CE518" s="46"/>
      <c r="CF518" s="46"/>
      <c r="CG518" s="46"/>
      <c r="CH518" s="46"/>
      <c r="CI518" s="46"/>
      <c r="CJ518" s="46"/>
      <c r="CK518" s="46"/>
      <c r="CL518" s="46"/>
      <c r="CM518" s="46"/>
      <c r="CN518" s="46"/>
      <c r="CO518" s="46"/>
      <c r="CP518" s="46"/>
      <c r="CQ518" s="46"/>
      <c r="CR518" s="46"/>
      <c r="CS518" s="46"/>
      <c r="CT518" s="46"/>
      <c r="CU518" s="46"/>
      <c r="CV518" s="46"/>
      <c r="CW518" s="46"/>
      <c r="CX518" s="46"/>
      <c r="CY518" s="46"/>
      <c r="CZ518" s="46"/>
      <c r="DA518" s="46"/>
      <c r="DB518" s="46"/>
      <c r="DC518" s="46"/>
      <c r="DD518" s="46"/>
      <c r="DE518" s="46"/>
      <c r="DF518" s="46"/>
      <c r="DG518" s="46"/>
      <c r="DH518" s="46"/>
      <c r="DI518" s="46"/>
      <c r="DJ518" s="46"/>
      <c r="DK518" s="46"/>
      <c r="DL518" s="46"/>
      <c r="DM518" s="46"/>
      <c r="DN518" s="46"/>
      <c r="DO518" s="46"/>
      <c r="DP518" s="46"/>
      <c r="DQ518" s="46"/>
      <c r="DR518" s="46"/>
      <c r="DS518" s="46"/>
      <c r="DT518" s="46"/>
      <c r="DU518" s="46"/>
      <c r="DV518" s="46"/>
      <c r="DW518" s="46"/>
      <c r="DX518" s="46"/>
      <c r="DY518" s="46"/>
      <c r="DZ518" s="46"/>
      <c r="EA518" s="46"/>
      <c r="EB518" s="46"/>
      <c r="EC518" s="46"/>
      <c r="ED518" s="46"/>
      <c r="EE518" s="46"/>
      <c r="EF518" s="46"/>
      <c r="EG518" s="46"/>
      <c r="EH518" s="46"/>
      <c r="EI518" s="46"/>
      <c r="EJ518" s="46"/>
      <c r="EK518" s="46"/>
      <c r="EL518" s="46"/>
      <c r="EM518" s="46"/>
      <c r="EN518" s="46"/>
      <c r="EO518" s="46"/>
      <c r="EP518" s="46"/>
      <c r="EQ518" s="46"/>
      <c r="ER518" s="46"/>
      <c r="ES518" s="46"/>
      <c r="ET518" s="46"/>
      <c r="EU518" s="46"/>
      <c r="EV518" s="46"/>
      <c r="EW518" s="46"/>
      <c r="EX518" s="46"/>
      <c r="EY518" s="46"/>
      <c r="EZ518" s="46"/>
      <c r="FA518" s="46"/>
      <c r="FB518" s="46"/>
      <c r="FC518" s="46"/>
      <c r="FD518" s="46"/>
      <c r="FE518" s="46"/>
      <c r="FF518" s="46"/>
      <c r="FG518" s="46"/>
      <c r="FH518" s="46"/>
      <c r="FI518" s="46"/>
      <c r="FJ518" s="46"/>
      <c r="FK518" s="46"/>
      <c r="FL518" s="46"/>
      <c r="FM518" s="46"/>
      <c r="FN518" s="46"/>
      <c r="FO518" s="46"/>
      <c r="FP518" s="46"/>
      <c r="FQ518" s="46"/>
      <c r="FR518" s="46"/>
      <c r="FS518" s="46"/>
      <c r="FT518" s="46"/>
      <c r="FU518" s="46"/>
      <c r="FV518" s="46"/>
      <c r="FW518" s="46"/>
      <c r="FX518" s="46"/>
      <c r="FY518" s="46"/>
      <c r="FZ518" s="46"/>
      <c r="GA518" s="46"/>
      <c r="GB518" s="46"/>
      <c r="GC518" s="46"/>
      <c r="GD518" s="46"/>
      <c r="GE518" s="46"/>
      <c r="GF518" s="46"/>
      <c r="GG518" s="46"/>
      <c r="GH518" s="46"/>
      <c r="GI518" s="46"/>
      <c r="GJ518" s="46"/>
      <c r="GK518" s="46"/>
      <c r="GL518" s="46"/>
      <c r="GM518" s="46"/>
      <c r="GN518" s="46"/>
      <c r="GO518" s="46"/>
      <c r="GP518" s="46"/>
      <c r="GQ518" s="46"/>
      <c r="GR518" s="46"/>
      <c r="GS518" s="46"/>
      <c r="GT518" s="46"/>
      <c r="GU518" s="46"/>
      <c r="GV518" s="46"/>
      <c r="GW518" s="46"/>
      <c r="GX518" s="46"/>
      <c r="GY518" s="46"/>
      <c r="GZ518" s="46"/>
      <c r="HA518" s="46"/>
      <c r="HB518" s="46"/>
      <c r="HC518" s="46"/>
      <c r="HD518" s="46"/>
      <c r="HE518" s="46"/>
      <c r="HF518" s="46"/>
      <c r="HG518" s="46"/>
      <c r="HH518" s="46"/>
      <c r="HI518" s="46"/>
      <c r="HJ518" s="46"/>
      <c r="HK518" s="46"/>
      <c r="HL518" s="46"/>
      <c r="HM518" s="46"/>
      <c r="HN518" s="46"/>
      <c r="HO518" s="46"/>
      <c r="HP518" s="46"/>
      <c r="HQ518" s="46"/>
      <c r="HR518" s="46"/>
      <c r="HS518" s="46"/>
      <c r="HT518" s="46"/>
      <c r="HU518" s="46"/>
      <c r="HV518" s="46"/>
      <c r="HW518" s="46"/>
      <c r="HX518" s="46"/>
      <c r="HY518" s="46"/>
      <c r="HZ518" s="46"/>
      <c r="IA518" s="46"/>
      <c r="IB518" s="46"/>
      <c r="IC518" s="46"/>
      <c r="ID518" s="46"/>
      <c r="IE518" s="46"/>
      <c r="IF518" s="46"/>
      <c r="IG518" s="46"/>
      <c r="IH518" s="46"/>
      <c r="II518" s="46"/>
      <c r="IJ518" s="46"/>
      <c r="IK518" s="46"/>
      <c r="IL518" s="46"/>
      <c r="IM518" s="46"/>
      <c r="IN518" s="46"/>
      <c r="IO518" s="46"/>
      <c r="IP518" s="46"/>
      <c r="IQ518" s="46"/>
      <c r="IR518" s="46"/>
      <c r="IS518" s="46"/>
      <c r="IT518" s="46"/>
      <c r="IU518" s="46"/>
      <c r="IV518" s="46"/>
      <c r="IW518" s="46"/>
      <c r="IX518" s="46"/>
      <c r="IY518" s="46"/>
      <c r="IZ518" s="46"/>
      <c r="JA518" s="46"/>
      <c r="JB518" s="46"/>
      <c r="JC518" s="46"/>
      <c r="JD518" s="46"/>
      <c r="JE518" s="46"/>
      <c r="JF518" s="46"/>
      <c r="JG518" s="46"/>
      <c r="JH518" s="46"/>
      <c r="JI518" s="46"/>
      <c r="JJ518" s="46"/>
      <c r="JK518" s="46"/>
      <c r="JL518" s="46"/>
      <c r="JM518" s="46"/>
      <c r="JN518" s="46"/>
      <c r="JO518" s="46"/>
      <c r="JP518" s="46"/>
      <c r="JQ518" s="46"/>
      <c r="JR518" s="46"/>
      <c r="JS518" s="46"/>
      <c r="JT518" s="46"/>
      <c r="JU518" s="46"/>
      <c r="JV518" s="46"/>
      <c r="JW518" s="46"/>
      <c r="JX518" s="46"/>
      <c r="JY518" s="46"/>
      <c r="JZ518" s="46"/>
      <c r="KA518" s="46"/>
      <c r="KB518" s="46"/>
      <c r="KC518" s="46"/>
      <c r="KD518" s="46"/>
      <c r="KE518" s="46"/>
      <c r="KF518" s="46"/>
      <c r="KG518" s="46"/>
      <c r="KH518" s="46"/>
      <c r="KI518" s="46"/>
      <c r="KJ518" s="46"/>
      <c r="KK518" s="46"/>
      <c r="KL518" s="46"/>
      <c r="KM518" s="46"/>
      <c r="KN518" s="46"/>
      <c r="KO518" s="46"/>
      <c r="KP518" s="46"/>
      <c r="KQ518" s="46"/>
      <c r="KR518" s="46"/>
      <c r="KS518" s="46"/>
      <c r="KT518" s="46"/>
      <c r="KU518" s="46"/>
      <c r="KV518" s="46"/>
      <c r="KW518" s="46"/>
      <c r="KX518" s="46"/>
      <c r="KY518" s="46"/>
      <c r="KZ518" s="46"/>
      <c r="LA518" s="46"/>
      <c r="LB518" s="46"/>
      <c r="LC518" s="46"/>
      <c r="LD518" s="46"/>
      <c r="LE518" s="46"/>
      <c r="LF518" s="46"/>
      <c r="LG518" s="46"/>
      <c r="LH518" s="46"/>
      <c r="LI518" s="46"/>
      <c r="LJ518" s="46"/>
      <c r="LK518" s="46"/>
      <c r="LL518" s="46"/>
      <c r="LM518" s="46"/>
      <c r="LN518" s="46"/>
      <c r="LO518" s="46"/>
      <c r="LP518" s="46"/>
      <c r="LQ518" s="46"/>
      <c r="LR518" s="46"/>
      <c r="LS518" s="46"/>
      <c r="LT518" s="46"/>
      <c r="LU518" s="46"/>
      <c r="LV518" s="46"/>
      <c r="LW518" s="46"/>
      <c r="LX518" s="46"/>
      <c r="LY518" s="46"/>
      <c r="LZ518" s="46"/>
      <c r="MA518" s="46"/>
      <c r="MB518" s="46"/>
      <c r="MC518" s="46"/>
      <c r="MD518" s="46"/>
      <c r="ME518" s="46"/>
      <c r="MF518" s="46"/>
      <c r="MG518" s="46"/>
      <c r="MH518" s="46"/>
      <c r="MI518" s="46"/>
      <c r="MJ518" s="46"/>
      <c r="MK518" s="46"/>
      <c r="ML518" s="46"/>
      <c r="MM518" s="46"/>
      <c r="MN518" s="46"/>
      <c r="MO518" s="46"/>
      <c r="MP518" s="46"/>
      <c r="MQ518" s="46"/>
      <c r="MR518" s="46"/>
      <c r="MS518" s="46"/>
      <c r="MT518" s="46"/>
      <c r="MU518" s="46"/>
      <c r="MV518" s="46"/>
      <c r="MW518" s="46"/>
      <c r="MX518" s="46"/>
      <c r="MY518" s="46"/>
      <c r="MZ518" s="46"/>
      <c r="NA518" s="46"/>
      <c r="NB518" s="46"/>
      <c r="NC518" s="46"/>
      <c r="ND518" s="46"/>
      <c r="NE518" s="46"/>
      <c r="NF518" s="46"/>
      <c r="NG518" s="46"/>
      <c r="NH518" s="46"/>
      <c r="NI518" s="46"/>
      <c r="NJ518" s="46"/>
      <c r="NK518" s="46"/>
      <c r="NL518" s="46"/>
      <c r="NM518" s="46"/>
      <c r="NN518" s="46"/>
      <c r="NO518" s="46"/>
      <c r="NP518" s="46"/>
      <c r="NQ518" s="46"/>
      <c r="NR518" s="46"/>
      <c r="NS518" s="46"/>
      <c r="NT518" s="46"/>
      <c r="NU518" s="46"/>
      <c r="NV518" s="46"/>
      <c r="NW518" s="46"/>
      <c r="NX518" s="46"/>
      <c r="NY518" s="46"/>
      <c r="NZ518" s="46"/>
      <c r="OA518" s="46"/>
      <c r="OB518" s="46"/>
      <c r="OC518" s="46"/>
      <c r="OD518" s="46"/>
      <c r="OE518" s="46"/>
      <c r="OF518" s="46"/>
      <c r="OG518" s="46"/>
      <c r="OH518" s="46"/>
      <c r="OI518" s="46"/>
      <c r="OJ518" s="46"/>
      <c r="OK518" s="46"/>
      <c r="OL518" s="46"/>
      <c r="OM518" s="46"/>
      <c r="ON518" s="46"/>
      <c r="OO518" s="46"/>
      <c r="OP518" s="46"/>
      <c r="OQ518" s="46"/>
      <c r="OR518" s="46"/>
      <c r="OS518" s="46"/>
      <c r="OT518" s="46"/>
      <c r="OU518" s="46"/>
      <c r="OV518" s="46"/>
      <c r="OW518" s="46"/>
      <c r="OX518" s="46"/>
      <c r="OY518" s="46"/>
      <c r="OZ518" s="46"/>
      <c r="PA518" s="46"/>
      <c r="PB518" s="46"/>
      <c r="PC518" s="46"/>
      <c r="PD518" s="46"/>
      <c r="PE518" s="46"/>
      <c r="PF518" s="46"/>
      <c r="PG518" s="46"/>
      <c r="PH518" s="46"/>
      <c r="PI518" s="46"/>
      <c r="PJ518" s="46"/>
      <c r="PK518" s="46"/>
      <c r="PL518" s="46"/>
      <c r="PM518" s="46"/>
      <c r="PN518" s="46"/>
      <c r="PO518" s="46"/>
      <c r="PP518" s="46"/>
      <c r="PQ518" s="46"/>
      <c r="PR518" s="46"/>
      <c r="PS518" s="46"/>
      <c r="PT518" s="46"/>
    </row>
    <row r="519" spans="1:436" x14ac:dyDescent="0.2">
      <c r="A519" s="20"/>
      <c r="B519" s="21"/>
      <c r="C519" s="21"/>
      <c r="D519" s="21"/>
      <c r="E519" s="21"/>
      <c r="F519" s="21"/>
      <c r="G519" s="21"/>
      <c r="H519" s="21"/>
      <c r="I519" s="21"/>
      <c r="J519" s="21"/>
      <c r="K519" s="6"/>
      <c r="L519" s="6"/>
      <c r="M519" s="6"/>
      <c r="N519" s="6"/>
      <c r="O519" s="6"/>
      <c r="P519" s="6"/>
    </row>
    <row r="520" spans="1:436" x14ac:dyDescent="0.2">
      <c r="A520" s="27"/>
      <c r="B520" s="11"/>
      <c r="C520" s="21"/>
      <c r="D520" s="21"/>
      <c r="E520" s="21"/>
      <c r="F520" s="21"/>
      <c r="G520" s="21"/>
      <c r="H520" s="21"/>
      <c r="I520" s="21"/>
      <c r="J520" s="21"/>
      <c r="K520" s="13"/>
      <c r="L520" s="13"/>
      <c r="M520" s="13"/>
      <c r="N520" s="13"/>
      <c r="O520" s="13"/>
      <c r="P520" s="13"/>
    </row>
    <row r="521" spans="1:436" x14ac:dyDescent="0.2">
      <c r="A521" s="27"/>
      <c r="B521" s="11"/>
      <c r="C521" s="21"/>
      <c r="D521" s="21"/>
      <c r="E521" s="21"/>
      <c r="F521" s="21"/>
      <c r="G521" s="21"/>
      <c r="H521" s="21"/>
      <c r="I521" s="21"/>
      <c r="J521" s="21"/>
      <c r="K521" s="13"/>
      <c r="L521" s="13"/>
      <c r="M521" s="13"/>
      <c r="N521" s="13"/>
      <c r="O521" s="13"/>
      <c r="P521" s="13"/>
    </row>
    <row r="522" spans="1:436" ht="13.5" x14ac:dyDescent="0.2">
      <c r="A522" s="25"/>
      <c r="B522" s="11"/>
      <c r="C522" s="21"/>
      <c r="D522" s="21"/>
      <c r="E522" s="21"/>
      <c r="F522" s="21"/>
      <c r="G522" s="21"/>
      <c r="H522" s="21"/>
      <c r="I522" s="21"/>
      <c r="J522" s="21"/>
      <c r="K522" s="13"/>
      <c r="L522" s="13"/>
      <c r="M522" s="13"/>
      <c r="N522" s="13"/>
      <c r="O522" s="13"/>
      <c r="P522" s="13"/>
    </row>
    <row r="523" spans="1:436" x14ac:dyDescent="0.2">
      <c r="A523" s="20"/>
      <c r="B523" s="11"/>
      <c r="C523" s="21"/>
      <c r="D523" s="21"/>
      <c r="E523" s="21"/>
      <c r="F523" s="21"/>
      <c r="G523" s="21"/>
      <c r="H523" s="21"/>
      <c r="I523" s="21"/>
      <c r="J523" s="21"/>
      <c r="K523" s="13"/>
      <c r="L523" s="13"/>
      <c r="M523" s="13"/>
      <c r="N523" s="13"/>
      <c r="O523" s="13"/>
      <c r="P523" s="13"/>
    </row>
    <row r="524" spans="1:436" ht="13.5" x14ac:dyDescent="0.2">
      <c r="A524" s="25"/>
      <c r="B524" s="11"/>
      <c r="C524" s="21"/>
      <c r="D524" s="21"/>
      <c r="E524" s="21"/>
      <c r="F524" s="21"/>
      <c r="G524" s="21"/>
      <c r="H524" s="21"/>
      <c r="I524" s="21"/>
      <c r="J524" s="21"/>
      <c r="K524" s="13"/>
      <c r="L524" s="13"/>
      <c r="M524" s="13"/>
      <c r="N524" s="13"/>
      <c r="O524" s="13"/>
      <c r="P524" s="13"/>
    </row>
    <row r="525" spans="1:436" x14ac:dyDescent="0.2">
      <c r="A525" s="20"/>
      <c r="B525" s="11"/>
      <c r="C525" s="21"/>
      <c r="D525" s="21"/>
      <c r="E525" s="21"/>
      <c r="F525" s="21"/>
      <c r="G525" s="21"/>
      <c r="H525" s="21"/>
      <c r="I525" s="21"/>
      <c r="J525" s="21"/>
      <c r="K525" s="33"/>
      <c r="L525" s="33"/>
      <c r="M525" s="33"/>
      <c r="N525" s="33"/>
      <c r="O525" s="33"/>
      <c r="P525" s="33"/>
    </row>
    <row r="526" spans="1:436" x14ac:dyDescent="0.2">
      <c r="A526" s="27"/>
      <c r="B526" s="11"/>
      <c r="C526" s="21"/>
      <c r="D526" s="21"/>
      <c r="E526" s="21"/>
      <c r="F526" s="21"/>
      <c r="G526" s="21"/>
      <c r="H526" s="21"/>
      <c r="I526" s="21"/>
      <c r="J526" s="21"/>
      <c r="K526" s="13"/>
      <c r="L526" s="13"/>
      <c r="M526" s="13"/>
      <c r="N526" s="13"/>
      <c r="O526" s="13"/>
      <c r="P526" s="13"/>
    </row>
    <row r="527" spans="1:436" x14ac:dyDescent="0.2">
      <c r="A527" s="20"/>
      <c r="B527" s="21"/>
      <c r="C527" s="21"/>
      <c r="D527" s="21"/>
      <c r="E527" s="21"/>
      <c r="F527" s="21"/>
      <c r="G527" s="21"/>
      <c r="H527" s="21"/>
      <c r="I527" s="21"/>
      <c r="J527" s="21"/>
      <c r="K527" s="33"/>
      <c r="L527" s="33"/>
      <c r="M527" s="33"/>
      <c r="N527" s="33"/>
      <c r="O527" s="33"/>
      <c r="P527" s="33"/>
    </row>
    <row r="528" spans="1:436" ht="13.5" x14ac:dyDescent="0.2">
      <c r="A528" s="25"/>
      <c r="B528" s="11"/>
      <c r="C528" s="21"/>
      <c r="D528" s="21"/>
      <c r="E528" s="21"/>
      <c r="F528" s="21"/>
      <c r="G528" s="21"/>
      <c r="H528" s="21"/>
      <c r="I528" s="21"/>
      <c r="J528" s="21"/>
      <c r="K528" s="13"/>
      <c r="L528" s="13"/>
      <c r="M528" s="13"/>
      <c r="N528" s="13"/>
      <c r="O528" s="13"/>
      <c r="P528" s="13"/>
    </row>
    <row r="529" spans="1:16" x14ac:dyDescent="0.2">
      <c r="A529" s="20"/>
      <c r="B529" s="21"/>
      <c r="C529" s="21"/>
      <c r="D529" s="21"/>
      <c r="E529" s="21"/>
      <c r="F529" s="21"/>
      <c r="G529" s="21"/>
      <c r="H529" s="21"/>
      <c r="I529" s="21"/>
      <c r="J529" s="21"/>
      <c r="K529" s="33"/>
      <c r="L529" s="33"/>
      <c r="M529" s="33"/>
      <c r="N529" s="33"/>
      <c r="O529" s="33"/>
      <c r="P529" s="33"/>
    </row>
    <row r="530" spans="1:16" ht="13.5" x14ac:dyDescent="0.2">
      <c r="A530" s="25"/>
      <c r="B530" s="11"/>
      <c r="C530" s="21"/>
      <c r="D530" s="21"/>
      <c r="E530" s="21"/>
      <c r="F530" s="21"/>
      <c r="G530" s="21"/>
      <c r="H530" s="21"/>
      <c r="I530" s="21"/>
      <c r="J530" s="21"/>
      <c r="K530" s="13"/>
      <c r="L530" s="13"/>
      <c r="M530" s="13"/>
      <c r="N530" s="13"/>
      <c r="O530" s="13"/>
      <c r="P530" s="13"/>
    </row>
    <row r="531" spans="1:16" x14ac:dyDescent="0.2">
      <c r="A531" s="20"/>
      <c r="B531" s="21"/>
      <c r="C531" s="21"/>
      <c r="D531" s="21"/>
      <c r="E531" s="21"/>
      <c r="F531" s="21"/>
      <c r="G531" s="21"/>
      <c r="H531" s="21"/>
      <c r="I531" s="21"/>
      <c r="J531" s="21"/>
      <c r="K531" s="33"/>
      <c r="L531" s="33"/>
      <c r="M531" s="33"/>
      <c r="N531" s="33"/>
      <c r="O531" s="33"/>
      <c r="P531" s="33"/>
    </row>
    <row r="532" spans="1:16" x14ac:dyDescent="0.2">
      <c r="A532" s="20"/>
      <c r="B532" s="11"/>
      <c r="C532" s="21"/>
      <c r="D532" s="21"/>
      <c r="E532" s="21"/>
      <c r="F532" s="21"/>
      <c r="G532" s="21"/>
      <c r="H532" s="21"/>
      <c r="I532" s="21"/>
      <c r="J532" s="21"/>
      <c r="K532" s="13"/>
      <c r="L532" s="13"/>
      <c r="M532" s="13"/>
      <c r="N532" s="13"/>
      <c r="O532" s="13"/>
      <c r="P532" s="13"/>
    </row>
    <row r="533" spans="1:16" x14ac:dyDescent="0.2">
      <c r="A533" s="20"/>
      <c r="B533" s="21"/>
      <c r="C533" s="21"/>
      <c r="D533" s="21"/>
      <c r="E533" s="21"/>
      <c r="F533" s="21"/>
      <c r="G533" s="21"/>
      <c r="H533" s="21"/>
      <c r="I533" s="21"/>
      <c r="J533" s="21"/>
      <c r="K533" s="33"/>
      <c r="L533" s="33"/>
      <c r="M533" s="33"/>
      <c r="N533" s="33"/>
      <c r="O533" s="33"/>
      <c r="P533" s="33"/>
    </row>
    <row r="534" spans="1:16" ht="13.5" x14ac:dyDescent="0.2">
      <c r="A534" s="25"/>
      <c r="B534" s="11"/>
      <c r="C534" s="21"/>
      <c r="D534" s="21"/>
      <c r="E534" s="21"/>
      <c r="F534" s="21"/>
      <c r="G534" s="21"/>
      <c r="H534" s="21"/>
      <c r="I534" s="21"/>
      <c r="J534" s="21"/>
      <c r="K534" s="13"/>
      <c r="L534" s="13"/>
      <c r="M534" s="13"/>
      <c r="N534" s="13"/>
      <c r="O534" s="13"/>
      <c r="P534" s="13"/>
    </row>
    <row r="535" spans="1:16" x14ac:dyDescent="0.2">
      <c r="A535" s="20"/>
      <c r="B535" s="21"/>
      <c r="C535" s="21"/>
      <c r="D535" s="21"/>
      <c r="E535" s="21"/>
      <c r="F535" s="21"/>
      <c r="G535" s="21"/>
      <c r="H535" s="21"/>
      <c r="I535" s="21"/>
      <c r="J535" s="21"/>
      <c r="K535" s="33"/>
      <c r="L535" s="33"/>
      <c r="M535" s="33"/>
      <c r="N535" s="33"/>
      <c r="O535" s="33"/>
      <c r="P535" s="33"/>
    </row>
    <row r="536" spans="1:16" x14ac:dyDescent="0.2">
      <c r="A536" s="27"/>
      <c r="B536" s="11"/>
      <c r="C536" s="21"/>
      <c r="D536" s="21"/>
      <c r="E536" s="21"/>
      <c r="F536" s="21"/>
      <c r="G536" s="21"/>
      <c r="H536" s="21"/>
      <c r="I536" s="21"/>
      <c r="J536" s="21"/>
      <c r="K536" s="13"/>
      <c r="L536" s="13"/>
      <c r="M536" s="13"/>
      <c r="N536" s="13"/>
      <c r="O536" s="13"/>
      <c r="P536" s="13"/>
    </row>
    <row r="537" spans="1:16" x14ac:dyDescent="0.2">
      <c r="A537" s="20"/>
      <c r="B537" s="11"/>
      <c r="C537" s="21"/>
      <c r="D537" s="21"/>
      <c r="E537" s="21"/>
      <c r="F537" s="21"/>
      <c r="G537" s="21"/>
      <c r="H537" s="21"/>
      <c r="I537" s="21"/>
      <c r="J537" s="21"/>
      <c r="K537" s="33"/>
      <c r="L537" s="33"/>
      <c r="M537" s="33"/>
      <c r="N537" s="33"/>
      <c r="O537" s="33"/>
      <c r="P537" s="33"/>
    </row>
    <row r="538" spans="1:16" x14ac:dyDescent="0.2">
      <c r="A538" s="27"/>
      <c r="B538" s="11"/>
      <c r="C538" s="21"/>
      <c r="D538" s="21"/>
      <c r="E538" s="21"/>
      <c r="F538" s="21"/>
      <c r="G538" s="21"/>
      <c r="H538" s="21"/>
      <c r="I538" s="21"/>
      <c r="J538" s="21"/>
      <c r="K538" s="13"/>
      <c r="L538" s="13"/>
      <c r="M538" s="13"/>
      <c r="N538" s="13"/>
      <c r="O538" s="13"/>
      <c r="P538" s="13"/>
    </row>
    <row r="539" spans="1:16" x14ac:dyDescent="0.2">
      <c r="A539" s="20"/>
      <c r="B539" s="11"/>
      <c r="C539" s="21"/>
      <c r="D539" s="21"/>
      <c r="E539" s="21"/>
      <c r="F539" s="21"/>
      <c r="G539" s="21"/>
      <c r="H539" s="21"/>
      <c r="I539" s="21"/>
      <c r="J539" s="21"/>
      <c r="K539" s="33"/>
      <c r="L539" s="33"/>
      <c r="M539" s="33"/>
      <c r="N539" s="33"/>
      <c r="O539" s="33"/>
      <c r="P539" s="33"/>
    </row>
    <row r="540" spans="1:16" x14ac:dyDescent="0.2">
      <c r="A540" s="20"/>
      <c r="B540" s="11"/>
      <c r="C540" s="21"/>
      <c r="D540" s="21"/>
      <c r="E540" s="21"/>
      <c r="F540" s="21"/>
      <c r="G540" s="21"/>
      <c r="H540" s="21"/>
      <c r="I540" s="21"/>
      <c r="J540" s="21"/>
      <c r="K540" s="13"/>
      <c r="L540" s="13"/>
      <c r="M540" s="13"/>
      <c r="N540" s="13"/>
      <c r="O540" s="13"/>
      <c r="P540" s="13"/>
    </row>
    <row r="541" spans="1:16" x14ac:dyDescent="0.2">
      <c r="A541" s="27"/>
      <c r="B541" s="11"/>
      <c r="C541" s="21"/>
      <c r="D541" s="21"/>
      <c r="E541" s="21"/>
      <c r="F541" s="21"/>
      <c r="G541" s="21"/>
      <c r="H541" s="21"/>
      <c r="I541" s="21"/>
      <c r="J541" s="21"/>
      <c r="K541" s="13"/>
      <c r="L541" s="13"/>
      <c r="M541" s="13"/>
      <c r="N541" s="13"/>
      <c r="O541" s="13"/>
      <c r="P541" s="13"/>
    </row>
    <row r="542" spans="1:16" x14ac:dyDescent="0.2">
      <c r="A542" s="10"/>
      <c r="B542" s="11"/>
      <c r="C542" s="21"/>
      <c r="D542" s="21"/>
      <c r="E542" s="21"/>
      <c r="F542" s="21"/>
      <c r="G542" s="21"/>
      <c r="H542" s="21"/>
      <c r="I542" s="21"/>
      <c r="J542" s="21"/>
      <c r="K542" s="13"/>
      <c r="L542" s="13"/>
      <c r="M542" s="13"/>
      <c r="N542" s="13"/>
      <c r="O542" s="13"/>
      <c r="P542" s="13"/>
    </row>
    <row r="543" spans="1:16" x14ac:dyDescent="0.2">
      <c r="A543" s="10"/>
      <c r="B543" s="11"/>
      <c r="C543" s="21"/>
      <c r="D543" s="21"/>
      <c r="E543" s="21"/>
      <c r="F543" s="21"/>
      <c r="G543" s="21"/>
      <c r="H543" s="21"/>
      <c r="I543" s="21"/>
      <c r="J543" s="21"/>
      <c r="K543" s="13"/>
      <c r="L543" s="13"/>
      <c r="M543" s="13"/>
      <c r="N543" s="13"/>
      <c r="O543" s="13"/>
      <c r="P543" s="13"/>
    </row>
    <row r="544" spans="1:16" x14ac:dyDescent="0.2">
      <c r="A544" s="22"/>
      <c r="B544" s="11"/>
      <c r="C544" s="21"/>
      <c r="D544" s="21"/>
      <c r="E544" s="21"/>
      <c r="F544" s="21"/>
      <c r="G544" s="21"/>
      <c r="H544" s="21"/>
      <c r="I544" s="21"/>
      <c r="J544" s="21"/>
      <c r="K544" s="13"/>
      <c r="L544" s="13"/>
      <c r="M544" s="13"/>
      <c r="N544" s="13"/>
      <c r="O544" s="13"/>
      <c r="P544" s="13"/>
    </row>
    <row r="545" spans="1:16" x14ac:dyDescent="0.2">
      <c r="A545" s="22"/>
      <c r="B545" s="11"/>
      <c r="C545" s="21"/>
      <c r="D545" s="21"/>
      <c r="E545" s="21"/>
      <c r="F545" s="21"/>
      <c r="G545" s="21"/>
      <c r="H545" s="21"/>
      <c r="I545" s="21"/>
      <c r="J545" s="21"/>
      <c r="K545" s="13"/>
      <c r="L545" s="13"/>
      <c r="M545" s="13"/>
      <c r="N545" s="13"/>
      <c r="O545" s="13"/>
      <c r="P545" s="13"/>
    </row>
    <row r="546" spans="1:16" x14ac:dyDescent="0.2">
      <c r="A546" s="10"/>
      <c r="B546" s="11"/>
      <c r="C546" s="21"/>
      <c r="D546" s="21"/>
      <c r="E546" s="21"/>
      <c r="F546" s="21"/>
      <c r="G546" s="21"/>
      <c r="H546" s="21"/>
      <c r="I546" s="21"/>
      <c r="J546" s="21"/>
      <c r="K546" s="13"/>
      <c r="L546" s="13"/>
      <c r="M546" s="13"/>
      <c r="N546" s="13"/>
      <c r="O546" s="13"/>
      <c r="P546" s="13"/>
    </row>
    <row r="547" spans="1:16" x14ac:dyDescent="0.2">
      <c r="A547" s="22"/>
      <c r="B547" s="11"/>
      <c r="C547" s="21"/>
      <c r="D547" s="21"/>
      <c r="E547" s="21"/>
      <c r="F547" s="21"/>
      <c r="G547" s="21"/>
      <c r="H547" s="21"/>
      <c r="I547" s="21"/>
      <c r="J547" s="21"/>
      <c r="K547" s="13"/>
      <c r="L547" s="13"/>
      <c r="M547" s="13"/>
      <c r="N547" s="13"/>
      <c r="O547" s="13"/>
      <c r="P547" s="13"/>
    </row>
    <row r="548" spans="1:16" x14ac:dyDescent="0.2">
      <c r="A548" s="22"/>
      <c r="B548" s="11"/>
      <c r="C548" s="21"/>
      <c r="D548" s="21"/>
      <c r="E548" s="21"/>
      <c r="F548" s="21"/>
      <c r="G548" s="21"/>
      <c r="H548" s="21"/>
      <c r="I548" s="21"/>
      <c r="J548" s="21"/>
      <c r="K548" s="13"/>
      <c r="L548" s="13"/>
      <c r="M548" s="13"/>
      <c r="N548" s="13"/>
      <c r="O548" s="13"/>
      <c r="P548" s="13"/>
    </row>
    <row r="549" spans="1:16" x14ac:dyDescent="0.2">
      <c r="A549" s="34"/>
      <c r="B549" s="11"/>
      <c r="C549" s="21"/>
      <c r="D549" s="21"/>
      <c r="E549" s="21"/>
      <c r="F549" s="21"/>
      <c r="G549" s="21"/>
      <c r="H549" s="21"/>
      <c r="I549" s="21"/>
      <c r="J549" s="21"/>
      <c r="K549" s="13"/>
      <c r="L549" s="13"/>
      <c r="M549" s="13"/>
      <c r="N549" s="13"/>
      <c r="O549" s="13"/>
      <c r="P549" s="13"/>
    </row>
    <row r="550" spans="1:16" x14ac:dyDescent="0.2">
      <c r="A550" s="22"/>
      <c r="B550" s="11"/>
      <c r="C550" s="21"/>
      <c r="D550" s="21"/>
      <c r="E550" s="21"/>
      <c r="F550" s="21"/>
      <c r="G550" s="21"/>
      <c r="H550" s="21"/>
      <c r="I550" s="21"/>
      <c r="J550" s="21"/>
      <c r="K550" s="13"/>
      <c r="L550" s="13"/>
      <c r="M550" s="13"/>
      <c r="N550" s="13"/>
      <c r="O550" s="13"/>
      <c r="P550" s="13"/>
    </row>
    <row r="551" spans="1:16" x14ac:dyDescent="0.2">
      <c r="A551" s="22"/>
      <c r="B551" s="11"/>
      <c r="C551" s="21"/>
      <c r="D551" s="21"/>
      <c r="E551" s="21"/>
      <c r="F551" s="21"/>
      <c r="G551" s="21"/>
      <c r="H551" s="21"/>
      <c r="I551" s="21"/>
      <c r="J551" s="21"/>
      <c r="K551" s="13"/>
      <c r="L551" s="13"/>
      <c r="M551" s="13"/>
      <c r="N551" s="13"/>
      <c r="O551" s="13"/>
      <c r="P551" s="13"/>
    </row>
    <row r="552" spans="1:16" x14ac:dyDescent="0.2">
      <c r="A552" s="34"/>
      <c r="B552" s="11"/>
      <c r="C552" s="21"/>
      <c r="D552" s="21"/>
      <c r="E552" s="21"/>
      <c r="F552" s="21"/>
      <c r="G552" s="21"/>
      <c r="H552" s="21"/>
      <c r="I552" s="21"/>
      <c r="J552" s="21"/>
      <c r="K552" s="13"/>
      <c r="L552" s="13"/>
      <c r="M552" s="13"/>
      <c r="N552" s="13"/>
      <c r="O552" s="13"/>
      <c r="P552" s="13"/>
    </row>
    <row r="553" spans="1:16" x14ac:dyDescent="0.2">
      <c r="A553" s="22"/>
      <c r="B553" s="11"/>
      <c r="C553" s="21"/>
      <c r="D553" s="21"/>
      <c r="E553" s="21"/>
      <c r="F553" s="21"/>
      <c r="G553" s="21"/>
      <c r="H553" s="21"/>
      <c r="I553" s="21"/>
      <c r="J553" s="21"/>
      <c r="K553" s="13"/>
      <c r="L553" s="13"/>
      <c r="M553" s="13"/>
      <c r="N553" s="13"/>
      <c r="O553" s="13"/>
      <c r="P553" s="13"/>
    </row>
    <row r="554" spans="1:16" x14ac:dyDescent="0.2">
      <c r="A554" s="22"/>
      <c r="B554" s="11"/>
      <c r="C554" s="21"/>
      <c r="D554" s="21"/>
      <c r="E554" s="21"/>
      <c r="F554" s="21"/>
      <c r="G554" s="21"/>
      <c r="H554" s="21"/>
      <c r="I554" s="21"/>
      <c r="J554" s="21"/>
      <c r="K554" s="13"/>
      <c r="L554" s="13"/>
      <c r="M554" s="13"/>
      <c r="N554" s="13"/>
      <c r="O554" s="13"/>
      <c r="P554" s="13"/>
    </row>
    <row r="555" spans="1:16" x14ac:dyDescent="0.2">
      <c r="A555" s="10"/>
      <c r="B555" s="11"/>
      <c r="C555" s="21"/>
      <c r="D555" s="21"/>
      <c r="E555" s="21"/>
      <c r="F555" s="21"/>
      <c r="G555" s="21"/>
      <c r="H555" s="21"/>
      <c r="I555" s="21"/>
      <c r="J555" s="21"/>
      <c r="K555" s="13"/>
      <c r="L555" s="13"/>
      <c r="M555" s="13"/>
      <c r="N555" s="13"/>
      <c r="O555" s="13"/>
      <c r="P555" s="13"/>
    </row>
    <row r="556" spans="1:16" x14ac:dyDescent="0.2">
      <c r="A556" s="22"/>
      <c r="B556" s="11"/>
      <c r="C556" s="21"/>
      <c r="D556" s="21"/>
      <c r="E556" s="21"/>
      <c r="F556" s="21"/>
      <c r="G556" s="21"/>
      <c r="H556" s="21"/>
      <c r="I556" s="21"/>
      <c r="J556" s="21"/>
      <c r="K556" s="13"/>
      <c r="L556" s="13"/>
      <c r="M556" s="13"/>
      <c r="N556" s="13"/>
      <c r="O556" s="13"/>
      <c r="P556" s="13"/>
    </row>
    <row r="557" spans="1:16" x14ac:dyDescent="0.2">
      <c r="A557" s="22"/>
      <c r="B557" s="11"/>
      <c r="C557" s="21"/>
      <c r="D557" s="21"/>
      <c r="E557" s="21"/>
      <c r="F557" s="21"/>
      <c r="G557" s="21"/>
      <c r="H557" s="21"/>
      <c r="I557" s="21"/>
      <c r="J557" s="21"/>
      <c r="K557" s="13"/>
      <c r="L557" s="13"/>
      <c r="M557" s="13"/>
      <c r="N557" s="13"/>
      <c r="O557" s="13"/>
      <c r="P557" s="13"/>
    </row>
    <row r="558" spans="1:16" x14ac:dyDescent="0.2">
      <c r="A558" s="10"/>
      <c r="B558" s="11"/>
      <c r="C558" s="21"/>
      <c r="D558" s="21"/>
      <c r="E558" s="21"/>
      <c r="F558" s="21"/>
      <c r="G558" s="21"/>
      <c r="H558" s="21"/>
      <c r="I558" s="21"/>
      <c r="J558" s="21"/>
      <c r="K558" s="13"/>
      <c r="L558" s="13"/>
      <c r="M558" s="13"/>
      <c r="N558" s="13"/>
      <c r="O558" s="13"/>
      <c r="P558" s="13"/>
    </row>
    <row r="559" spans="1:16" x14ac:dyDescent="0.2">
      <c r="A559" s="22"/>
      <c r="B559" s="11"/>
      <c r="C559" s="21"/>
      <c r="D559" s="21"/>
      <c r="E559" s="21"/>
      <c r="F559" s="21"/>
      <c r="G559" s="21"/>
      <c r="H559" s="21"/>
      <c r="I559" s="21"/>
      <c r="J559" s="21"/>
      <c r="K559" s="13"/>
      <c r="L559" s="13"/>
      <c r="M559" s="13"/>
      <c r="N559" s="13"/>
      <c r="O559" s="13"/>
      <c r="P559" s="13"/>
    </row>
    <row r="560" spans="1:16" x14ac:dyDescent="0.2">
      <c r="A560" s="22"/>
      <c r="B560" s="11"/>
      <c r="C560" s="21"/>
      <c r="D560" s="21"/>
      <c r="E560" s="21"/>
      <c r="F560" s="21"/>
      <c r="G560" s="21"/>
      <c r="H560" s="21"/>
      <c r="I560" s="21"/>
      <c r="J560" s="21"/>
      <c r="K560" s="13"/>
      <c r="L560" s="13"/>
      <c r="M560" s="13"/>
      <c r="N560" s="13"/>
      <c r="O560" s="13"/>
      <c r="P560" s="13"/>
    </row>
    <row r="561" spans="1:436" x14ac:dyDescent="0.2">
      <c r="A561" s="22"/>
      <c r="B561" s="11"/>
      <c r="C561" s="21"/>
      <c r="D561" s="21"/>
      <c r="E561" s="21"/>
      <c r="F561" s="21"/>
      <c r="G561" s="21"/>
      <c r="H561" s="21"/>
      <c r="I561" s="21"/>
      <c r="J561" s="21"/>
      <c r="K561" s="13"/>
      <c r="L561" s="13"/>
      <c r="M561" s="13"/>
      <c r="N561" s="13"/>
      <c r="O561" s="13"/>
      <c r="P561" s="13"/>
    </row>
    <row r="562" spans="1:436" x14ac:dyDescent="0.2">
      <c r="A562" s="3"/>
    </row>
    <row r="564" spans="1:436" x14ac:dyDescent="0.2">
      <c r="A564" s="3"/>
    </row>
    <row r="565" spans="1:436" x14ac:dyDescent="0.2">
      <c r="A565" s="15"/>
    </row>
    <row r="568" spans="1:436" ht="13.5" x14ac:dyDescent="0.25">
      <c r="A568" s="16"/>
    </row>
    <row r="569" spans="1:436" x14ac:dyDescent="0.2">
      <c r="A569" s="15"/>
    </row>
    <row r="570" spans="1:436" x14ac:dyDescent="0.2">
      <c r="A570" s="17"/>
    </row>
    <row r="571" spans="1:436" x14ac:dyDescent="0.2">
      <c r="A571" s="118"/>
      <c r="B571" s="118"/>
      <c r="C571" s="118"/>
      <c r="D571" s="118"/>
      <c r="E571" s="118"/>
      <c r="F571" s="118"/>
      <c r="G571" s="118"/>
      <c r="H571" s="118"/>
      <c r="I571" s="118"/>
      <c r="J571" s="118"/>
      <c r="K571" s="2"/>
      <c r="L571" s="2"/>
      <c r="M571" s="2"/>
      <c r="N571" s="2"/>
      <c r="O571" s="42"/>
      <c r="P571" s="42"/>
    </row>
    <row r="572" spans="1:436" x14ac:dyDescent="0.2">
      <c r="A572" s="18"/>
    </row>
    <row r="573" spans="1:436" x14ac:dyDescent="0.2">
      <c r="A573" s="115"/>
      <c r="B573" s="115"/>
      <c r="C573" s="115"/>
      <c r="D573" s="115"/>
      <c r="E573" s="115"/>
      <c r="F573" s="115"/>
      <c r="G573" s="115"/>
      <c r="H573" s="115"/>
      <c r="I573" s="115"/>
      <c r="J573" s="115"/>
      <c r="K573" s="2"/>
      <c r="L573" s="2"/>
      <c r="M573" s="2"/>
      <c r="N573" s="2"/>
      <c r="O573" s="42"/>
      <c r="P573" s="42"/>
    </row>
    <row r="574" spans="1:436" s="5" customFormat="1" x14ac:dyDescent="0.2">
      <c r="A574" s="19"/>
      <c r="Q574" s="47"/>
      <c r="R574" s="47"/>
      <c r="S574" s="47"/>
      <c r="T574" s="47"/>
      <c r="U574" s="47"/>
      <c r="V574" s="47"/>
      <c r="W574" s="47"/>
      <c r="X574" s="47"/>
      <c r="Y574" s="47"/>
      <c r="Z574" s="47"/>
      <c r="AA574" s="47"/>
      <c r="AB574" s="47"/>
      <c r="AC574" s="47"/>
      <c r="AD574" s="47"/>
      <c r="AE574" s="47"/>
      <c r="AF574" s="47"/>
      <c r="AG574" s="47"/>
      <c r="AH574" s="47"/>
      <c r="AI574" s="47"/>
      <c r="AJ574" s="47"/>
      <c r="AK574" s="47"/>
      <c r="AL574" s="47"/>
      <c r="AM574" s="47"/>
      <c r="AN574" s="47"/>
      <c r="AO574" s="47"/>
      <c r="AP574" s="47"/>
      <c r="AQ574" s="47"/>
      <c r="AR574" s="47"/>
      <c r="AS574" s="47"/>
      <c r="AT574" s="47"/>
      <c r="AU574" s="47"/>
      <c r="AV574" s="47"/>
      <c r="AW574" s="47"/>
      <c r="AX574" s="47"/>
      <c r="AY574" s="47"/>
      <c r="AZ574" s="47"/>
      <c r="BA574" s="47"/>
      <c r="BB574" s="47"/>
      <c r="BC574" s="47"/>
      <c r="BD574" s="47"/>
      <c r="BE574" s="47"/>
      <c r="BF574" s="47"/>
      <c r="BG574" s="47"/>
      <c r="BH574" s="47"/>
      <c r="BI574" s="47"/>
      <c r="BJ574" s="47"/>
      <c r="BK574" s="47"/>
      <c r="BL574" s="47"/>
      <c r="BM574" s="47"/>
      <c r="BN574" s="47"/>
      <c r="BO574" s="47"/>
      <c r="BP574" s="47"/>
      <c r="BQ574" s="47"/>
      <c r="BR574" s="47"/>
      <c r="BS574" s="47"/>
      <c r="BT574" s="47"/>
      <c r="BU574" s="47"/>
      <c r="BV574" s="47"/>
      <c r="BW574" s="47"/>
      <c r="BX574" s="47"/>
      <c r="BY574" s="47"/>
      <c r="BZ574" s="47"/>
      <c r="CA574" s="47"/>
      <c r="CB574" s="47"/>
      <c r="CC574" s="47"/>
      <c r="CD574" s="47"/>
      <c r="CE574" s="47"/>
      <c r="CF574" s="47"/>
      <c r="CG574" s="47"/>
      <c r="CH574" s="47"/>
      <c r="CI574" s="47"/>
      <c r="CJ574" s="47"/>
      <c r="CK574" s="47"/>
      <c r="CL574" s="47"/>
      <c r="CM574" s="47"/>
      <c r="CN574" s="47"/>
      <c r="CO574" s="47"/>
      <c r="CP574" s="47"/>
      <c r="CQ574" s="47"/>
      <c r="CR574" s="47"/>
      <c r="CS574" s="47"/>
      <c r="CT574" s="47"/>
      <c r="CU574" s="47"/>
      <c r="CV574" s="47"/>
      <c r="CW574" s="47"/>
      <c r="CX574" s="47"/>
      <c r="CY574" s="47"/>
      <c r="CZ574" s="47"/>
      <c r="DA574" s="47"/>
      <c r="DB574" s="47"/>
      <c r="DC574" s="47"/>
      <c r="DD574" s="47"/>
      <c r="DE574" s="47"/>
      <c r="DF574" s="47"/>
      <c r="DG574" s="47"/>
      <c r="DH574" s="47"/>
      <c r="DI574" s="47"/>
      <c r="DJ574" s="47"/>
      <c r="DK574" s="47"/>
      <c r="DL574" s="47"/>
      <c r="DM574" s="47"/>
      <c r="DN574" s="47"/>
      <c r="DO574" s="47"/>
      <c r="DP574" s="47"/>
      <c r="DQ574" s="47"/>
      <c r="DR574" s="47"/>
      <c r="DS574" s="47"/>
      <c r="DT574" s="47"/>
      <c r="DU574" s="47"/>
      <c r="DV574" s="47"/>
      <c r="DW574" s="47"/>
      <c r="DX574" s="47"/>
      <c r="DY574" s="47"/>
      <c r="DZ574" s="47"/>
      <c r="EA574" s="47"/>
      <c r="EB574" s="47"/>
      <c r="EC574" s="47"/>
      <c r="ED574" s="47"/>
      <c r="EE574" s="47"/>
      <c r="EF574" s="47"/>
      <c r="EG574" s="47"/>
      <c r="EH574" s="47"/>
      <c r="EI574" s="47"/>
      <c r="EJ574" s="47"/>
      <c r="EK574" s="47"/>
      <c r="EL574" s="47"/>
      <c r="EM574" s="47"/>
      <c r="EN574" s="47"/>
      <c r="EO574" s="47"/>
      <c r="EP574" s="47"/>
      <c r="EQ574" s="47"/>
      <c r="ER574" s="47"/>
      <c r="ES574" s="47"/>
      <c r="ET574" s="47"/>
      <c r="EU574" s="47"/>
      <c r="EV574" s="47"/>
      <c r="EW574" s="47"/>
      <c r="EX574" s="47"/>
      <c r="EY574" s="47"/>
      <c r="EZ574" s="47"/>
      <c r="FA574" s="47"/>
      <c r="FB574" s="47"/>
      <c r="FC574" s="47"/>
      <c r="FD574" s="47"/>
      <c r="FE574" s="47"/>
      <c r="FF574" s="47"/>
      <c r="FG574" s="47"/>
      <c r="FH574" s="47"/>
      <c r="FI574" s="47"/>
      <c r="FJ574" s="47"/>
      <c r="FK574" s="47"/>
      <c r="FL574" s="47"/>
      <c r="FM574" s="47"/>
      <c r="FN574" s="47"/>
      <c r="FO574" s="47"/>
      <c r="FP574" s="47"/>
      <c r="FQ574" s="47"/>
      <c r="FR574" s="47"/>
      <c r="FS574" s="47"/>
      <c r="FT574" s="47"/>
      <c r="FU574" s="47"/>
      <c r="FV574" s="47"/>
      <c r="FW574" s="47"/>
      <c r="FX574" s="47"/>
      <c r="FY574" s="47"/>
      <c r="FZ574" s="47"/>
      <c r="GA574" s="47"/>
      <c r="GB574" s="47"/>
      <c r="GC574" s="47"/>
      <c r="GD574" s="47"/>
      <c r="GE574" s="47"/>
      <c r="GF574" s="47"/>
      <c r="GG574" s="47"/>
      <c r="GH574" s="47"/>
      <c r="GI574" s="47"/>
      <c r="GJ574" s="47"/>
      <c r="GK574" s="47"/>
      <c r="GL574" s="47"/>
      <c r="GM574" s="47"/>
      <c r="GN574" s="47"/>
      <c r="GO574" s="47"/>
      <c r="GP574" s="47"/>
      <c r="GQ574" s="47"/>
      <c r="GR574" s="47"/>
      <c r="GS574" s="47"/>
      <c r="GT574" s="47"/>
      <c r="GU574" s="47"/>
      <c r="GV574" s="47"/>
      <c r="GW574" s="47"/>
      <c r="GX574" s="47"/>
      <c r="GY574" s="47"/>
      <c r="GZ574" s="47"/>
      <c r="HA574" s="47"/>
      <c r="HB574" s="47"/>
      <c r="HC574" s="47"/>
      <c r="HD574" s="47"/>
      <c r="HE574" s="47"/>
      <c r="HF574" s="47"/>
      <c r="HG574" s="47"/>
      <c r="HH574" s="47"/>
      <c r="HI574" s="47"/>
      <c r="HJ574" s="47"/>
      <c r="HK574" s="47"/>
      <c r="HL574" s="47"/>
      <c r="HM574" s="47"/>
      <c r="HN574" s="47"/>
      <c r="HO574" s="47"/>
      <c r="HP574" s="47"/>
      <c r="HQ574" s="47"/>
      <c r="HR574" s="47"/>
      <c r="HS574" s="47"/>
      <c r="HT574" s="47"/>
      <c r="HU574" s="47"/>
      <c r="HV574" s="47"/>
      <c r="HW574" s="47"/>
      <c r="HX574" s="47"/>
      <c r="HY574" s="47"/>
      <c r="HZ574" s="47"/>
      <c r="IA574" s="47"/>
      <c r="IB574" s="47"/>
      <c r="IC574" s="47"/>
      <c r="ID574" s="47"/>
      <c r="IE574" s="47"/>
      <c r="IF574" s="47"/>
      <c r="IG574" s="47"/>
      <c r="IH574" s="47"/>
      <c r="II574" s="47"/>
      <c r="IJ574" s="47"/>
      <c r="IK574" s="47"/>
      <c r="IL574" s="47"/>
      <c r="IM574" s="47"/>
      <c r="IN574" s="47"/>
      <c r="IO574" s="47"/>
      <c r="IP574" s="47"/>
      <c r="IQ574" s="47"/>
      <c r="IR574" s="47"/>
      <c r="IS574" s="47"/>
      <c r="IT574" s="47"/>
      <c r="IU574" s="47"/>
      <c r="IV574" s="47"/>
      <c r="IW574" s="47"/>
      <c r="IX574" s="47"/>
      <c r="IY574" s="47"/>
      <c r="IZ574" s="47"/>
      <c r="JA574" s="47"/>
      <c r="JB574" s="47"/>
      <c r="JC574" s="47"/>
      <c r="JD574" s="47"/>
      <c r="JE574" s="47"/>
      <c r="JF574" s="47"/>
      <c r="JG574" s="47"/>
      <c r="JH574" s="47"/>
      <c r="JI574" s="47"/>
      <c r="JJ574" s="47"/>
      <c r="JK574" s="47"/>
      <c r="JL574" s="47"/>
      <c r="JM574" s="47"/>
      <c r="JN574" s="47"/>
      <c r="JO574" s="47"/>
      <c r="JP574" s="47"/>
      <c r="JQ574" s="47"/>
      <c r="JR574" s="47"/>
      <c r="JS574" s="47"/>
      <c r="JT574" s="47"/>
      <c r="JU574" s="47"/>
      <c r="JV574" s="47"/>
      <c r="JW574" s="47"/>
      <c r="JX574" s="47"/>
      <c r="JY574" s="47"/>
      <c r="JZ574" s="47"/>
      <c r="KA574" s="47"/>
      <c r="KB574" s="47"/>
      <c r="KC574" s="47"/>
      <c r="KD574" s="47"/>
      <c r="KE574" s="47"/>
      <c r="KF574" s="47"/>
      <c r="KG574" s="47"/>
      <c r="KH574" s="47"/>
      <c r="KI574" s="47"/>
      <c r="KJ574" s="47"/>
      <c r="KK574" s="47"/>
      <c r="KL574" s="47"/>
      <c r="KM574" s="47"/>
      <c r="KN574" s="47"/>
      <c r="KO574" s="47"/>
      <c r="KP574" s="47"/>
      <c r="KQ574" s="47"/>
      <c r="KR574" s="47"/>
      <c r="KS574" s="47"/>
      <c r="KT574" s="47"/>
      <c r="KU574" s="47"/>
      <c r="KV574" s="47"/>
      <c r="KW574" s="47"/>
      <c r="KX574" s="47"/>
      <c r="KY574" s="47"/>
      <c r="KZ574" s="47"/>
      <c r="LA574" s="47"/>
      <c r="LB574" s="47"/>
      <c r="LC574" s="47"/>
      <c r="LD574" s="47"/>
      <c r="LE574" s="47"/>
      <c r="LF574" s="47"/>
      <c r="LG574" s="47"/>
      <c r="LH574" s="47"/>
      <c r="LI574" s="47"/>
      <c r="LJ574" s="47"/>
      <c r="LK574" s="47"/>
      <c r="LL574" s="47"/>
      <c r="LM574" s="47"/>
      <c r="LN574" s="47"/>
      <c r="LO574" s="47"/>
      <c r="LP574" s="47"/>
      <c r="LQ574" s="47"/>
      <c r="LR574" s="47"/>
      <c r="LS574" s="47"/>
      <c r="LT574" s="47"/>
      <c r="LU574" s="47"/>
      <c r="LV574" s="47"/>
      <c r="LW574" s="47"/>
      <c r="LX574" s="47"/>
      <c r="LY574" s="47"/>
      <c r="LZ574" s="47"/>
      <c r="MA574" s="47"/>
      <c r="MB574" s="47"/>
      <c r="MC574" s="47"/>
      <c r="MD574" s="47"/>
      <c r="ME574" s="47"/>
      <c r="MF574" s="47"/>
      <c r="MG574" s="47"/>
      <c r="MH574" s="47"/>
      <c r="MI574" s="47"/>
      <c r="MJ574" s="47"/>
      <c r="MK574" s="47"/>
      <c r="ML574" s="47"/>
      <c r="MM574" s="47"/>
      <c r="MN574" s="47"/>
      <c r="MO574" s="47"/>
      <c r="MP574" s="47"/>
      <c r="MQ574" s="47"/>
      <c r="MR574" s="47"/>
      <c r="MS574" s="47"/>
      <c r="MT574" s="47"/>
      <c r="MU574" s="47"/>
      <c r="MV574" s="47"/>
      <c r="MW574" s="47"/>
      <c r="MX574" s="47"/>
      <c r="MY574" s="47"/>
      <c r="MZ574" s="47"/>
      <c r="NA574" s="47"/>
      <c r="NB574" s="47"/>
      <c r="NC574" s="47"/>
      <c r="ND574" s="47"/>
      <c r="NE574" s="47"/>
      <c r="NF574" s="47"/>
      <c r="NG574" s="47"/>
      <c r="NH574" s="47"/>
      <c r="NI574" s="47"/>
      <c r="NJ574" s="47"/>
      <c r="NK574" s="47"/>
      <c r="NL574" s="47"/>
      <c r="NM574" s="47"/>
      <c r="NN574" s="47"/>
      <c r="NO574" s="47"/>
      <c r="NP574" s="47"/>
      <c r="NQ574" s="47"/>
      <c r="NR574" s="47"/>
      <c r="NS574" s="47"/>
      <c r="NT574" s="47"/>
      <c r="NU574" s="47"/>
      <c r="NV574" s="47"/>
      <c r="NW574" s="47"/>
      <c r="NX574" s="47"/>
      <c r="NY574" s="47"/>
      <c r="NZ574" s="47"/>
      <c r="OA574" s="47"/>
      <c r="OB574" s="47"/>
      <c r="OC574" s="47"/>
      <c r="OD574" s="47"/>
      <c r="OE574" s="47"/>
      <c r="OF574" s="47"/>
      <c r="OG574" s="47"/>
      <c r="OH574" s="47"/>
      <c r="OI574" s="47"/>
      <c r="OJ574" s="47"/>
      <c r="OK574" s="47"/>
      <c r="OL574" s="47"/>
      <c r="OM574" s="47"/>
      <c r="ON574" s="47"/>
      <c r="OO574" s="47"/>
      <c r="OP574" s="47"/>
      <c r="OQ574" s="47"/>
      <c r="OR574" s="47"/>
      <c r="OS574" s="47"/>
      <c r="OT574" s="47"/>
      <c r="OU574" s="47"/>
      <c r="OV574" s="47"/>
      <c r="OW574" s="47"/>
      <c r="OX574" s="47"/>
      <c r="OY574" s="47"/>
      <c r="OZ574" s="47"/>
      <c r="PA574" s="47"/>
      <c r="PB574" s="47"/>
      <c r="PC574" s="47"/>
      <c r="PD574" s="47"/>
      <c r="PE574" s="47"/>
      <c r="PF574" s="47"/>
      <c r="PG574" s="47"/>
      <c r="PH574" s="47"/>
      <c r="PI574" s="47"/>
      <c r="PJ574" s="47"/>
      <c r="PK574" s="47"/>
      <c r="PL574" s="47"/>
      <c r="PM574" s="47"/>
      <c r="PN574" s="47"/>
      <c r="PO574" s="47"/>
      <c r="PP574" s="47"/>
      <c r="PQ574" s="47"/>
      <c r="PR574" s="47"/>
      <c r="PS574" s="47"/>
      <c r="PT574" s="47"/>
    </row>
  </sheetData>
  <mergeCells count="18">
    <mergeCell ref="H6:H7"/>
    <mergeCell ref="A443:H443"/>
    <mergeCell ref="O6:P6"/>
    <mergeCell ref="A573:J573"/>
    <mergeCell ref="A6:A7"/>
    <mergeCell ref="B6:B7"/>
    <mergeCell ref="A452:J452"/>
    <mergeCell ref="A571:J571"/>
    <mergeCell ref="I6:J6"/>
    <mergeCell ref="M6:N6"/>
    <mergeCell ref="A454:J454"/>
    <mergeCell ref="A447:B447"/>
    <mergeCell ref="E6:E7"/>
    <mergeCell ref="D6:D7"/>
    <mergeCell ref="K6:L6"/>
    <mergeCell ref="C6:C7"/>
    <mergeCell ref="F6:F7"/>
    <mergeCell ref="G6:G7"/>
  </mergeCells>
  <phoneticPr fontId="0" type="noConversion"/>
  <printOptions horizontalCentered="1"/>
  <pageMargins left="0" right="0" top="0.19685039370078741" bottom="0.19685039370078741" header="0.51181102362204722" footer="0.51181102362204722"/>
  <pageSetup paperSize="9" scale="91" fitToHeight="0" orientation="landscape" r:id="rId1"/>
  <headerFooter alignWithMargins="0"/>
  <rowBreaks count="4" manualBreakCount="4">
    <brk id="119" max="15" man="1"/>
    <brk id="147" max="15" man="1"/>
    <brk id="172" max="15" man="1"/>
    <brk id="207" max="1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Лист2</vt:lpstr>
      <vt:lpstr>Лист3</vt:lpstr>
      <vt:lpstr>Лист2!Заголовки_для_печати</vt:lpstr>
      <vt:lpstr>Лист2!Область_печати</vt:lpstr>
    </vt:vector>
  </TitlesOfParts>
  <Company>Министерство экономики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Веселова</dc:creator>
  <cp:lastModifiedBy>Ефимова Наталья Курбангалеевна</cp:lastModifiedBy>
  <cp:lastPrinted>2025-07-17T14:05:02Z</cp:lastPrinted>
  <dcterms:created xsi:type="dcterms:W3CDTF">1998-04-15T05:50:23Z</dcterms:created>
  <dcterms:modified xsi:type="dcterms:W3CDTF">2025-07-17T14:40:20Z</dcterms:modified>
</cp:coreProperties>
</file>