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08\buhs2\c hvr-01\ibm_old\Отдел ценовой политики\Прогноз\Прогноз 2025-2027\НАШ ПРОГНОЗ\Для министерства\"/>
    </mc:Choice>
  </mc:AlternateContent>
  <workbookProtection workbookPassword="CC21" lockStructure="1"/>
  <bookViews>
    <workbookView xWindow="0" yWindow="0" windowWidth="15360" windowHeight="8340" tabRatio="601"/>
  </bookViews>
  <sheets>
    <sheet name="Лист2" sheetId="2" r:id="rId1"/>
    <sheet name="Лист3" sheetId="3" r:id="rId2"/>
  </sheets>
  <definedNames>
    <definedName name="_xlnm.Print_Titles" localSheetId="0">Лист2!$6:$7</definedName>
    <definedName name="_xlnm.Print_Area" localSheetId="0">Лист2!$A$1:$M$446</definedName>
  </definedNames>
  <calcPr calcId="152511"/>
</workbook>
</file>

<file path=xl/calcChain.xml><?xml version="1.0" encoding="utf-8"?>
<calcChain xmlns="http://schemas.openxmlformats.org/spreadsheetml/2006/main">
  <c r="F129" i="2" l="1"/>
  <c r="G129" i="2"/>
  <c r="H129" i="2"/>
  <c r="F133" i="2"/>
  <c r="G133" i="2"/>
  <c r="H133" i="2"/>
  <c r="I133" i="2"/>
  <c r="J133" i="2"/>
  <c r="K133" i="2"/>
  <c r="L133" i="2"/>
  <c r="M133" i="2"/>
  <c r="E255" i="2"/>
  <c r="F255" i="2"/>
  <c r="E104" i="2"/>
  <c r="F104" i="2"/>
  <c r="G8" i="2" l="1"/>
  <c r="F12" i="2"/>
  <c r="E12" i="2"/>
  <c r="F416" i="2"/>
  <c r="G416" i="2"/>
  <c r="H416" i="2"/>
  <c r="I416" i="2"/>
  <c r="J416" i="2"/>
  <c r="J402" i="2" s="1"/>
  <c r="K416" i="2"/>
  <c r="K402" i="2" s="1"/>
  <c r="L416" i="2"/>
  <c r="L402" i="2" s="1"/>
  <c r="M416" i="2"/>
  <c r="M402" i="2" s="1"/>
  <c r="E416" i="2"/>
  <c r="F422" i="2"/>
  <c r="G402" i="2"/>
  <c r="H402" i="2"/>
  <c r="I402" i="2"/>
  <c r="F404" i="2"/>
  <c r="G436" i="2"/>
  <c r="H436" i="2"/>
  <c r="I436" i="2"/>
  <c r="J436" i="2"/>
  <c r="K436" i="2"/>
  <c r="L436" i="2"/>
  <c r="M436" i="2"/>
  <c r="G400" i="2"/>
  <c r="H400" i="2"/>
  <c r="I400" i="2"/>
  <c r="J400" i="2"/>
  <c r="K400" i="2"/>
  <c r="L400" i="2"/>
  <c r="M400" i="2"/>
  <c r="L422" i="2"/>
  <c r="M404" i="2"/>
  <c r="J419" i="2"/>
  <c r="H419" i="2"/>
  <c r="J428" i="2"/>
  <c r="H404" i="2"/>
  <c r="J410" i="2"/>
  <c r="H428" i="2"/>
  <c r="H426" i="2"/>
  <c r="K428" i="2"/>
  <c r="G419" i="2" l="1"/>
  <c r="H85" i="2"/>
  <c r="H185" i="2"/>
  <c r="L189" i="2"/>
  <c r="H49" i="2"/>
  <c r="I419" i="2" l="1"/>
  <c r="L419" i="2"/>
  <c r="L297" i="2"/>
  <c r="M297" i="2"/>
  <c r="J297" i="2"/>
  <c r="K297" i="2"/>
  <c r="H297" i="2"/>
  <c r="I297" i="2"/>
  <c r="G297" i="2"/>
  <c r="F297" i="2"/>
  <c r="M419" i="2" l="1"/>
  <c r="K419" i="2"/>
  <c r="M62" i="2"/>
  <c r="F72" i="2"/>
  <c r="G85" i="2"/>
  <c r="F181" i="2"/>
  <c r="I224" i="2"/>
  <c r="K236" i="2"/>
  <c r="H236" i="2"/>
  <c r="G244" i="2"/>
  <c r="J244" i="2"/>
  <c r="J257" i="2"/>
  <c r="F257" i="2"/>
  <c r="F266" i="2"/>
  <c r="H266" i="2"/>
  <c r="K287" i="2"/>
  <c r="H287" i="2"/>
  <c r="G313" i="2"/>
  <c r="I313" i="2"/>
  <c r="J329" i="2"/>
  <c r="G329" i="2"/>
  <c r="J340" i="2"/>
  <c r="F340" i="2"/>
  <c r="I357" i="2"/>
  <c r="J384" i="2"/>
  <c r="J394" i="2"/>
  <c r="G394" i="2"/>
  <c r="F394" i="2"/>
  <c r="L340" i="2"/>
  <c r="H329" i="2"/>
  <c r="K257" i="2"/>
  <c r="G257" i="2"/>
  <c r="F211" i="2" l="1"/>
  <c r="E211" i="2"/>
  <c r="G211" i="2"/>
  <c r="D116" i="2"/>
  <c r="C78" i="2" l="1"/>
  <c r="D62" i="2" l="1"/>
  <c r="C62" i="2"/>
  <c r="G307" i="2" l="1"/>
  <c r="F248" i="2" l="1"/>
  <c r="F144" i="2"/>
  <c r="G144" i="2"/>
  <c r="H144" i="2"/>
  <c r="I144" i="2"/>
  <c r="J144" i="2"/>
  <c r="K144" i="2"/>
  <c r="L144" i="2"/>
  <c r="M144" i="2"/>
  <c r="E144" i="2"/>
  <c r="F78" i="2"/>
  <c r="D49" i="2" l="1"/>
  <c r="E49" i="2"/>
  <c r="C49" i="2"/>
  <c r="J49" i="2" l="1"/>
  <c r="L49" i="2"/>
  <c r="M49" i="2"/>
  <c r="E194" i="2" l="1"/>
  <c r="F195" i="2"/>
  <c r="G195" i="2"/>
  <c r="H195" i="2"/>
  <c r="I195" i="2"/>
  <c r="I196" i="2" s="1"/>
  <c r="J195" i="2"/>
  <c r="J196" i="2" s="1"/>
  <c r="K195" i="2"/>
  <c r="L195" i="2"/>
  <c r="M195" i="2"/>
  <c r="E195" i="2"/>
  <c r="M200" i="2"/>
  <c r="L200" i="2"/>
  <c r="K200" i="2"/>
  <c r="J200" i="2"/>
  <c r="I200" i="2"/>
  <c r="H200" i="2"/>
  <c r="G200" i="2"/>
  <c r="G194" i="2"/>
  <c r="G185" i="2"/>
  <c r="E205" i="2"/>
  <c r="E201" i="2" s="1"/>
  <c r="F205" i="2"/>
  <c r="G205" i="2"/>
  <c r="H205" i="2"/>
  <c r="I205" i="2"/>
  <c r="J205" i="2"/>
  <c r="K205" i="2"/>
  <c r="L205" i="2"/>
  <c r="M205" i="2"/>
  <c r="E209" i="2"/>
  <c r="F209" i="2"/>
  <c r="G209" i="2"/>
  <c r="H211" i="2"/>
  <c r="H209" i="2" s="1"/>
  <c r="I211" i="2"/>
  <c r="I209" i="2" s="1"/>
  <c r="J211" i="2"/>
  <c r="J209" i="2" s="1"/>
  <c r="K211" i="2"/>
  <c r="L211" i="2"/>
  <c r="M211" i="2"/>
  <c r="M209" i="2" s="1"/>
  <c r="E212" i="2"/>
  <c r="F212" i="2"/>
  <c r="E215" i="2"/>
  <c r="F215" i="2"/>
  <c r="G215" i="2"/>
  <c r="H215" i="2"/>
  <c r="I215" i="2"/>
  <c r="J215" i="2"/>
  <c r="K215" i="2"/>
  <c r="L215" i="2"/>
  <c r="M215" i="2"/>
  <c r="E216" i="2"/>
  <c r="F216" i="2"/>
  <c r="G216" i="2"/>
  <c r="H216" i="2"/>
  <c r="I216" i="2"/>
  <c r="J216" i="2"/>
  <c r="K216" i="2"/>
  <c r="L216" i="2"/>
  <c r="M216" i="2"/>
  <c r="F134" i="2"/>
  <c r="G134" i="2"/>
  <c r="H134" i="2"/>
  <c r="I134" i="2"/>
  <c r="J134" i="2"/>
  <c r="K134" i="2"/>
  <c r="L134" i="2"/>
  <c r="M134" i="2"/>
  <c r="F139" i="2"/>
  <c r="G139" i="2"/>
  <c r="H139" i="2"/>
  <c r="I139" i="2"/>
  <c r="J139" i="2"/>
  <c r="K139" i="2"/>
  <c r="L139" i="2"/>
  <c r="M139" i="2"/>
  <c r="F140" i="2"/>
  <c r="G140" i="2"/>
  <c r="H140" i="2"/>
  <c r="I140" i="2"/>
  <c r="J140" i="2"/>
  <c r="K140" i="2"/>
  <c r="L140" i="2"/>
  <c r="M140" i="2"/>
  <c r="G357" i="2"/>
  <c r="F357" i="2"/>
  <c r="I340" i="2"/>
  <c r="G340" i="2"/>
  <c r="L329" i="2"/>
  <c r="F329" i="2"/>
  <c r="I329" i="2"/>
  <c r="K329" i="2"/>
  <c r="M329" i="2"/>
  <c r="K196" i="2" l="1"/>
  <c r="J135" i="2"/>
  <c r="F210" i="2"/>
  <c r="G212" i="2"/>
  <c r="H210" i="2"/>
  <c r="H196" i="2"/>
  <c r="M196" i="2"/>
  <c r="L196" i="2"/>
  <c r="I135" i="2"/>
  <c r="G196" i="2"/>
  <c r="H135" i="2"/>
  <c r="F206" i="2"/>
  <c r="J210" i="2"/>
  <c r="K135" i="2"/>
  <c r="J212" i="2"/>
  <c r="I210" i="2"/>
  <c r="G210" i="2"/>
  <c r="M135" i="2"/>
  <c r="L212" i="2"/>
  <c r="G135" i="2"/>
  <c r="L135" i="2"/>
  <c r="M212" i="2"/>
  <c r="G206" i="2"/>
  <c r="I212" i="2"/>
  <c r="L209" i="2"/>
  <c r="L210" i="2" s="1"/>
  <c r="K209" i="2"/>
  <c r="K210" i="2" s="1"/>
  <c r="H212" i="2"/>
  <c r="K212" i="2"/>
  <c r="M210" i="2" l="1"/>
  <c r="F112" i="2"/>
  <c r="G104" i="2" l="1"/>
  <c r="H104" i="2"/>
  <c r="I104" i="2"/>
  <c r="J104" i="2"/>
  <c r="K104" i="2"/>
  <c r="L104" i="2"/>
  <c r="M104" i="2"/>
  <c r="F62" i="2"/>
  <c r="F49" i="2" l="1"/>
  <c r="G156" i="2" l="1"/>
  <c r="F85" i="2" l="1"/>
  <c r="I85" i="2"/>
  <c r="J85" i="2"/>
  <c r="K85" i="2"/>
  <c r="L85" i="2"/>
  <c r="M85" i="2"/>
  <c r="E85" i="2"/>
  <c r="D236" i="2" l="1"/>
  <c r="C236" i="2"/>
  <c r="E236" i="2"/>
  <c r="F236" i="2"/>
  <c r="G236" i="2"/>
  <c r="I236" i="2"/>
  <c r="J236" i="2"/>
  <c r="L236" i="2"/>
  <c r="M236" i="2"/>
  <c r="G23" i="2"/>
  <c r="I23" i="2"/>
  <c r="K49" i="2"/>
  <c r="D237" i="2" l="1"/>
  <c r="G49" i="2"/>
  <c r="J23" i="2"/>
  <c r="G25" i="2"/>
  <c r="H25" i="2"/>
  <c r="I25" i="2"/>
  <c r="J25" i="2"/>
  <c r="K25" i="2"/>
  <c r="L25" i="2"/>
  <c r="M25" i="2"/>
  <c r="F25" i="2"/>
  <c r="J32" i="2"/>
  <c r="D422" i="2" l="1"/>
  <c r="M413" i="2"/>
  <c r="F413" i="2"/>
  <c r="F410" i="2"/>
  <c r="G404" i="2"/>
  <c r="I404" i="2"/>
  <c r="J404" i="2"/>
  <c r="J405" i="2" s="1"/>
  <c r="K404" i="2"/>
  <c r="L404" i="2"/>
  <c r="E404" i="2"/>
  <c r="K405" i="2" l="1"/>
  <c r="G21" i="2"/>
  <c r="H23" i="2"/>
  <c r="H21" i="2" s="1"/>
  <c r="K23" i="2"/>
  <c r="L23" i="2"/>
  <c r="M23" i="2"/>
  <c r="F23" i="2"/>
  <c r="E23" i="2"/>
  <c r="I49" i="2" l="1"/>
  <c r="F224" i="2" l="1"/>
  <c r="F156" i="2" l="1"/>
  <c r="G157" i="2" l="1"/>
  <c r="H156" i="2"/>
  <c r="I156" i="2"/>
  <c r="J156" i="2"/>
  <c r="K156" i="2"/>
  <c r="L156" i="2"/>
  <c r="M156" i="2"/>
  <c r="F160" i="2" l="1"/>
  <c r="G181" i="2"/>
  <c r="J194" i="2" l="1"/>
  <c r="K172" i="2"/>
  <c r="K166" i="2"/>
  <c r="K157" i="2"/>
  <c r="K153" i="2"/>
  <c r="K151" i="2"/>
  <c r="K145" i="2"/>
  <c r="K123" i="2"/>
  <c r="K95" i="2"/>
  <c r="K93" i="2"/>
  <c r="K89" i="2"/>
  <c r="K69" i="2"/>
  <c r="K44" i="2"/>
  <c r="K38" i="2"/>
  <c r="K36" i="2"/>
  <c r="K32" i="2"/>
  <c r="K30" i="2"/>
  <c r="K26" i="2"/>
  <c r="J24" i="2"/>
  <c r="K24" i="2" l="1"/>
  <c r="K219" i="2"/>
  <c r="K221" i="2"/>
  <c r="K241" i="2"/>
  <c r="K263" i="2"/>
  <c r="J294" i="2"/>
  <c r="L441" i="2"/>
  <c r="J441" i="2"/>
  <c r="M441" i="2"/>
  <c r="K441" i="2"/>
  <c r="I441" i="2"/>
  <c r="H441" i="2"/>
  <c r="G441" i="2"/>
  <c r="M431" i="2"/>
  <c r="L431" i="2"/>
  <c r="K431" i="2"/>
  <c r="J431" i="2"/>
  <c r="I431" i="2"/>
  <c r="H431" i="2"/>
  <c r="G431" i="2"/>
  <c r="M425" i="2"/>
  <c r="L425" i="2"/>
  <c r="K425" i="2"/>
  <c r="J425" i="2"/>
  <c r="I425" i="2"/>
  <c r="H425" i="2"/>
  <c r="G425" i="2"/>
  <c r="L413" i="2"/>
  <c r="K413" i="2"/>
  <c r="J413" i="2"/>
  <c r="I413" i="2"/>
  <c r="H413" i="2"/>
  <c r="G413" i="2"/>
  <c r="M407" i="2"/>
  <c r="L407" i="2"/>
  <c r="K407" i="2"/>
  <c r="J407" i="2"/>
  <c r="I407" i="2"/>
  <c r="H407" i="2"/>
  <c r="G407" i="2"/>
  <c r="M399" i="2"/>
  <c r="L399" i="2"/>
  <c r="K399" i="2"/>
  <c r="J399" i="2"/>
  <c r="I399" i="2"/>
  <c r="H399" i="2"/>
  <c r="G399" i="2"/>
  <c r="M391" i="2"/>
  <c r="L391" i="2"/>
  <c r="K391" i="2"/>
  <c r="J391" i="2"/>
  <c r="I391" i="2"/>
  <c r="H391" i="2"/>
  <c r="G391" i="2"/>
  <c r="M381" i="2"/>
  <c r="L381" i="2"/>
  <c r="K381" i="2"/>
  <c r="J381" i="2"/>
  <c r="I381" i="2"/>
  <c r="H381" i="2"/>
  <c r="G381" i="2"/>
  <c r="M354" i="2"/>
  <c r="L354" i="2"/>
  <c r="K354" i="2"/>
  <c r="J354" i="2"/>
  <c r="I354" i="2"/>
  <c r="H354" i="2"/>
  <c r="G354" i="2"/>
  <c r="M337" i="2"/>
  <c r="L337" i="2"/>
  <c r="K337" i="2"/>
  <c r="J337" i="2"/>
  <c r="I337" i="2"/>
  <c r="H337" i="2"/>
  <c r="G337" i="2"/>
  <c r="M326" i="2"/>
  <c r="L326" i="2"/>
  <c r="K326" i="2"/>
  <c r="J326" i="2"/>
  <c r="I326" i="2"/>
  <c r="H326" i="2"/>
  <c r="G326" i="2"/>
  <c r="M324" i="2"/>
  <c r="L324" i="2"/>
  <c r="K324" i="2"/>
  <c r="J324" i="2"/>
  <c r="I324" i="2"/>
  <c r="H324" i="2"/>
  <c r="G324" i="2"/>
  <c r="M320" i="2"/>
  <c r="L320" i="2"/>
  <c r="K320" i="2"/>
  <c r="J320" i="2"/>
  <c r="I320" i="2"/>
  <c r="H320" i="2"/>
  <c r="G320" i="2"/>
  <c r="M306" i="2"/>
  <c r="L306" i="2"/>
  <c r="K306" i="2"/>
  <c r="J306" i="2"/>
  <c r="I306" i="2"/>
  <c r="H306" i="2"/>
  <c r="G306" i="2"/>
  <c r="M302" i="2"/>
  <c r="L302" i="2"/>
  <c r="K302" i="2"/>
  <c r="J302" i="2"/>
  <c r="I302" i="2"/>
  <c r="H302" i="2"/>
  <c r="G302" i="2"/>
  <c r="M294" i="2"/>
  <c r="L294" i="2"/>
  <c r="K294" i="2"/>
  <c r="I294" i="2"/>
  <c r="H294" i="2"/>
  <c r="G294" i="2"/>
  <c r="M280" i="2"/>
  <c r="L280" i="2"/>
  <c r="K280" i="2"/>
  <c r="J280" i="2"/>
  <c r="I280" i="2"/>
  <c r="H280" i="2"/>
  <c r="G280" i="2"/>
  <c r="M263" i="2"/>
  <c r="L263" i="2"/>
  <c r="J263" i="2"/>
  <c r="I263" i="2"/>
  <c r="H263" i="2"/>
  <c r="G263" i="2"/>
  <c r="M241" i="2"/>
  <c r="L241" i="2"/>
  <c r="J241" i="2"/>
  <c r="I241" i="2"/>
  <c r="H241" i="2"/>
  <c r="G241" i="2"/>
  <c r="M221" i="2"/>
  <c r="L221" i="2"/>
  <c r="J221" i="2"/>
  <c r="I221" i="2"/>
  <c r="H221" i="2"/>
  <c r="G221" i="2"/>
  <c r="M219" i="2"/>
  <c r="L219" i="2"/>
  <c r="J219" i="2"/>
  <c r="I219" i="2"/>
  <c r="H219" i="2"/>
  <c r="G219" i="2"/>
  <c r="M194" i="2"/>
  <c r="L194" i="2"/>
  <c r="K194" i="2"/>
  <c r="I194" i="2"/>
  <c r="H194" i="2"/>
  <c r="M172" i="2"/>
  <c r="L172" i="2"/>
  <c r="J172" i="2"/>
  <c r="I172" i="2"/>
  <c r="H172" i="2"/>
  <c r="G172" i="2"/>
  <c r="M166" i="2"/>
  <c r="L166" i="2"/>
  <c r="J166" i="2"/>
  <c r="I166" i="2"/>
  <c r="H166" i="2"/>
  <c r="G166" i="2"/>
  <c r="M157" i="2"/>
  <c r="L157" i="2"/>
  <c r="J157" i="2"/>
  <c r="I157" i="2"/>
  <c r="H157" i="2"/>
  <c r="M153" i="2"/>
  <c r="L153" i="2"/>
  <c r="J153" i="2"/>
  <c r="I153" i="2"/>
  <c r="H153" i="2"/>
  <c r="G153" i="2"/>
  <c r="M151" i="2"/>
  <c r="L151" i="2"/>
  <c r="J151" i="2"/>
  <c r="I151" i="2"/>
  <c r="H151" i="2"/>
  <c r="G151" i="2"/>
  <c r="M145" i="2"/>
  <c r="L145" i="2"/>
  <c r="J145" i="2"/>
  <c r="I145" i="2"/>
  <c r="H145" i="2"/>
  <c r="G145" i="2"/>
  <c r="M123" i="2"/>
  <c r="L123" i="2"/>
  <c r="J123" i="2"/>
  <c r="I123" i="2"/>
  <c r="H123" i="2"/>
  <c r="G123" i="2"/>
  <c r="M105" i="2"/>
  <c r="L105" i="2"/>
  <c r="K105" i="2"/>
  <c r="J105" i="2"/>
  <c r="I105" i="2"/>
  <c r="H105" i="2"/>
  <c r="G105" i="2"/>
  <c r="M95" i="2"/>
  <c r="L95" i="2"/>
  <c r="J95" i="2"/>
  <c r="I95" i="2"/>
  <c r="H95" i="2"/>
  <c r="G95" i="2"/>
  <c r="M93" i="2"/>
  <c r="L93" i="2"/>
  <c r="J93" i="2"/>
  <c r="I93" i="2"/>
  <c r="H93" i="2"/>
  <c r="G93" i="2"/>
  <c r="M89" i="2"/>
  <c r="L89" i="2"/>
  <c r="J89" i="2"/>
  <c r="I89" i="2"/>
  <c r="H89" i="2"/>
  <c r="G89" i="2"/>
  <c r="M69" i="2"/>
  <c r="L69" i="2"/>
  <c r="J69" i="2"/>
  <c r="I69" i="2"/>
  <c r="H69" i="2"/>
  <c r="G69" i="2"/>
  <c r="G48" i="2"/>
  <c r="M44" i="2"/>
  <c r="L44" i="2"/>
  <c r="J44" i="2"/>
  <c r="I44" i="2"/>
  <c r="H44" i="2"/>
  <c r="G44" i="2"/>
  <c r="H50" i="2"/>
  <c r="M38" i="2"/>
  <c r="L38" i="2"/>
  <c r="J38" i="2"/>
  <c r="I38" i="2"/>
  <c r="H38" i="2"/>
  <c r="G38" i="2"/>
  <c r="M36" i="2"/>
  <c r="L36" i="2"/>
  <c r="J36" i="2"/>
  <c r="I36" i="2"/>
  <c r="H36" i="2"/>
  <c r="G36" i="2"/>
  <c r="M32" i="2"/>
  <c r="L32" i="2"/>
  <c r="I32" i="2"/>
  <c r="H32" i="2"/>
  <c r="G32" i="2"/>
  <c r="M30" i="2"/>
  <c r="L30" i="2"/>
  <c r="J30" i="2"/>
  <c r="I30" i="2"/>
  <c r="H30" i="2"/>
  <c r="G30" i="2"/>
  <c r="M26" i="2"/>
  <c r="L26" i="2"/>
  <c r="J26" i="2"/>
  <c r="I26" i="2"/>
  <c r="H26" i="2"/>
  <c r="M24" i="2"/>
  <c r="L24" i="2"/>
  <c r="I24" i="2"/>
  <c r="H24" i="2"/>
  <c r="I21" i="2"/>
  <c r="J21" i="2"/>
  <c r="K21" i="2"/>
  <c r="L21" i="2"/>
  <c r="M21" i="2"/>
  <c r="M22" i="2" l="1"/>
  <c r="L22" i="2"/>
  <c r="K22" i="2"/>
  <c r="J22" i="2"/>
  <c r="J45" i="2"/>
  <c r="I45" i="2"/>
  <c r="H45" i="2"/>
  <c r="M50" i="2"/>
  <c r="M45" i="2"/>
  <c r="L45" i="2"/>
  <c r="K45" i="2"/>
  <c r="K50" i="2"/>
  <c r="G45" i="2"/>
  <c r="I50" i="2"/>
  <c r="J50" i="2"/>
  <c r="L50" i="2"/>
  <c r="F8" i="2"/>
  <c r="G12" i="2"/>
  <c r="H12" i="2"/>
  <c r="I12" i="2"/>
  <c r="J12" i="2"/>
  <c r="K12" i="2"/>
  <c r="L12" i="2"/>
  <c r="M12" i="2"/>
  <c r="L46" i="2" l="1"/>
  <c r="K46" i="2"/>
  <c r="M46" i="2"/>
  <c r="J46" i="2"/>
  <c r="I46" i="2"/>
  <c r="H46" i="2"/>
  <c r="G428" i="2"/>
  <c r="I428" i="2"/>
  <c r="L428" i="2"/>
  <c r="M428" i="2"/>
  <c r="H417" i="2"/>
  <c r="I417" i="2"/>
  <c r="G410" i="2"/>
  <c r="H410" i="2"/>
  <c r="I410" i="2"/>
  <c r="K410" i="2"/>
  <c r="L410" i="2"/>
  <c r="M410" i="2"/>
  <c r="H394" i="2"/>
  <c r="I394" i="2"/>
  <c r="I392" i="2" s="1"/>
  <c r="K394" i="2"/>
  <c r="L394" i="2"/>
  <c r="M394" i="2"/>
  <c r="G384" i="2"/>
  <c r="G382" i="2" s="1"/>
  <c r="H384" i="2"/>
  <c r="I384" i="2"/>
  <c r="K384" i="2"/>
  <c r="L384" i="2"/>
  <c r="M384" i="2"/>
  <c r="G355" i="2"/>
  <c r="H357" i="2"/>
  <c r="J357" i="2"/>
  <c r="K357" i="2"/>
  <c r="L357" i="2"/>
  <c r="M357" i="2"/>
  <c r="H340" i="2"/>
  <c r="I338" i="2"/>
  <c r="J338" i="2"/>
  <c r="K340" i="2"/>
  <c r="M340" i="2"/>
  <c r="G338" i="2"/>
  <c r="H327" i="2"/>
  <c r="J327" i="2"/>
  <c r="G321" i="2"/>
  <c r="H321" i="2"/>
  <c r="I321" i="2"/>
  <c r="J321" i="2"/>
  <c r="K321" i="2"/>
  <c r="L321" i="2"/>
  <c r="M321" i="2"/>
  <c r="H313" i="2"/>
  <c r="H311" i="2" s="1"/>
  <c r="J313" i="2"/>
  <c r="J311" i="2" s="1"/>
  <c r="K313" i="2"/>
  <c r="K311" i="2" s="1"/>
  <c r="L313" i="2"/>
  <c r="M313" i="2"/>
  <c r="H307" i="2"/>
  <c r="I307" i="2"/>
  <c r="J307" i="2"/>
  <c r="K307" i="2"/>
  <c r="K303" i="2" s="1"/>
  <c r="L307" i="2"/>
  <c r="M307" i="2"/>
  <c r="G295" i="2"/>
  <c r="I295" i="2"/>
  <c r="K295" i="2"/>
  <c r="L295" i="2"/>
  <c r="G287" i="2"/>
  <c r="G285" i="2" s="1"/>
  <c r="I287" i="2"/>
  <c r="J287" i="2"/>
  <c r="L287" i="2"/>
  <c r="M287" i="2"/>
  <c r="G281" i="2"/>
  <c r="G277" i="2" s="1"/>
  <c r="H281" i="2"/>
  <c r="H277" i="2" s="1"/>
  <c r="I281" i="2"/>
  <c r="J281" i="2"/>
  <c r="J277" i="2" s="1"/>
  <c r="K281" i="2"/>
  <c r="L281" i="2"/>
  <c r="L277" i="2" s="1"/>
  <c r="M281" i="2"/>
  <c r="G272" i="2"/>
  <c r="H272" i="2"/>
  <c r="I272" i="2"/>
  <c r="J272" i="2"/>
  <c r="K272" i="2"/>
  <c r="L272" i="2"/>
  <c r="M272" i="2"/>
  <c r="G266" i="2"/>
  <c r="I266" i="2"/>
  <c r="J266" i="2"/>
  <c r="K266" i="2"/>
  <c r="L266" i="2"/>
  <c r="M266" i="2"/>
  <c r="G189" i="2"/>
  <c r="H189" i="2"/>
  <c r="I189" i="2"/>
  <c r="J189" i="2"/>
  <c r="K189" i="2"/>
  <c r="M189" i="2"/>
  <c r="G167" i="2"/>
  <c r="H167" i="2"/>
  <c r="I167" i="2"/>
  <c r="J167" i="2"/>
  <c r="K167" i="2"/>
  <c r="L167" i="2"/>
  <c r="M167" i="2"/>
  <c r="G161" i="2"/>
  <c r="H161" i="2"/>
  <c r="I161" i="2"/>
  <c r="J161" i="2"/>
  <c r="K161" i="2"/>
  <c r="L161" i="2"/>
  <c r="M161" i="2"/>
  <c r="G148" i="2"/>
  <c r="H148" i="2"/>
  <c r="I148" i="2"/>
  <c r="J148" i="2"/>
  <c r="K148" i="2"/>
  <c r="L148" i="2"/>
  <c r="M148" i="2"/>
  <c r="G128" i="2"/>
  <c r="H128" i="2"/>
  <c r="I128" i="2"/>
  <c r="J128" i="2"/>
  <c r="K128" i="2"/>
  <c r="L128" i="2"/>
  <c r="M128" i="2"/>
  <c r="G96" i="2"/>
  <c r="H96" i="2"/>
  <c r="I96" i="2"/>
  <c r="J96" i="2"/>
  <c r="K96" i="2"/>
  <c r="L96" i="2"/>
  <c r="M96" i="2"/>
  <c r="G90" i="2"/>
  <c r="H90" i="2"/>
  <c r="I90" i="2"/>
  <c r="J90" i="2"/>
  <c r="K90" i="2"/>
  <c r="L90" i="2"/>
  <c r="M90" i="2"/>
  <c r="G39" i="2"/>
  <c r="H39" i="2"/>
  <c r="I39" i="2"/>
  <c r="J39" i="2"/>
  <c r="K39" i="2"/>
  <c r="L39" i="2"/>
  <c r="M39" i="2"/>
  <c r="G33" i="2"/>
  <c r="H33" i="2"/>
  <c r="I33" i="2"/>
  <c r="J33" i="2"/>
  <c r="K33" i="2"/>
  <c r="L33" i="2"/>
  <c r="M33" i="2"/>
  <c r="G27" i="2"/>
  <c r="H27" i="2"/>
  <c r="I27" i="2"/>
  <c r="J27" i="2"/>
  <c r="K27" i="2"/>
  <c r="L27" i="2"/>
  <c r="M27" i="2"/>
  <c r="G255" i="2"/>
  <c r="H257" i="2"/>
  <c r="I257" i="2"/>
  <c r="I255" i="2" s="1"/>
  <c r="K255" i="2"/>
  <c r="L257" i="2"/>
  <c r="L258" i="2" s="1"/>
  <c r="M257" i="2"/>
  <c r="G234" i="2"/>
  <c r="M234" i="2"/>
  <c r="G224" i="2"/>
  <c r="H224" i="2"/>
  <c r="J224" i="2"/>
  <c r="K224" i="2"/>
  <c r="L224" i="2"/>
  <c r="M224" i="2"/>
  <c r="J201" i="2"/>
  <c r="K201" i="2"/>
  <c r="G179" i="2"/>
  <c r="I185" i="2"/>
  <c r="J185" i="2"/>
  <c r="K185" i="2"/>
  <c r="L185" i="2"/>
  <c r="M185" i="2"/>
  <c r="H181" i="2"/>
  <c r="I181" i="2"/>
  <c r="I182" i="2" s="1"/>
  <c r="J181" i="2"/>
  <c r="K181" i="2"/>
  <c r="L181" i="2"/>
  <c r="M181" i="2"/>
  <c r="J154" i="2"/>
  <c r="L154" i="2"/>
  <c r="M154" i="2"/>
  <c r="G124" i="2"/>
  <c r="H124" i="2"/>
  <c r="I124" i="2"/>
  <c r="J124" i="2"/>
  <c r="K124" i="2"/>
  <c r="K120" i="2" s="1"/>
  <c r="M124" i="2"/>
  <c r="M120" i="2" s="1"/>
  <c r="G112" i="2"/>
  <c r="H112" i="2"/>
  <c r="I112" i="2"/>
  <c r="J112" i="2"/>
  <c r="K112" i="2"/>
  <c r="L112" i="2"/>
  <c r="M112" i="2"/>
  <c r="G83" i="2"/>
  <c r="I83" i="2"/>
  <c r="J83" i="2"/>
  <c r="G78" i="2"/>
  <c r="G58" i="2" s="1"/>
  <c r="I78" i="2"/>
  <c r="I58" i="2" s="1"/>
  <c r="K78" i="2"/>
  <c r="M78" i="2"/>
  <c r="G72" i="2"/>
  <c r="H72" i="2"/>
  <c r="I72" i="2"/>
  <c r="J72" i="2"/>
  <c r="K72" i="2"/>
  <c r="L72" i="2"/>
  <c r="M72" i="2"/>
  <c r="G62" i="2"/>
  <c r="H62" i="2"/>
  <c r="I62" i="2"/>
  <c r="J62" i="2"/>
  <c r="K62" i="2"/>
  <c r="L62" i="2"/>
  <c r="G248" i="2"/>
  <c r="H248" i="2"/>
  <c r="I248" i="2"/>
  <c r="J248" i="2"/>
  <c r="K248" i="2"/>
  <c r="L248" i="2"/>
  <c r="M248" i="2"/>
  <c r="H244" i="2"/>
  <c r="I244" i="2"/>
  <c r="K244" i="2"/>
  <c r="L244" i="2"/>
  <c r="M244" i="2"/>
  <c r="F30" i="2"/>
  <c r="C8" i="2"/>
  <c r="D9" i="2" s="1"/>
  <c r="C12" i="2"/>
  <c r="K58" i="2" l="1"/>
  <c r="K59" i="2" s="1"/>
  <c r="H56" i="2"/>
  <c r="H58" i="2"/>
  <c r="H59" i="2" s="1"/>
  <c r="J58" i="2"/>
  <c r="J19" i="2" s="1"/>
  <c r="J426" i="2" s="1"/>
  <c r="G56" i="2"/>
  <c r="G54" i="2" s="1"/>
  <c r="L58" i="2"/>
  <c r="M58" i="2"/>
  <c r="M59" i="2" s="1"/>
  <c r="I59" i="2"/>
  <c r="K56" i="2"/>
  <c r="K54" i="2" s="1"/>
  <c r="H57" i="2"/>
  <c r="L60" i="2"/>
  <c r="L56" i="2"/>
  <c r="L17" i="2" s="1"/>
  <c r="J60" i="2"/>
  <c r="J56" i="2"/>
  <c r="J17" i="2" s="1"/>
  <c r="I56" i="2"/>
  <c r="I17" i="2" s="1"/>
  <c r="M56" i="2"/>
  <c r="M17" i="2" s="1"/>
  <c r="M434" i="2" s="1"/>
  <c r="I129" i="2"/>
  <c r="M79" i="2"/>
  <c r="M217" i="2"/>
  <c r="H322" i="2"/>
  <c r="I117" i="2"/>
  <c r="J245" i="2"/>
  <c r="M28" i="2"/>
  <c r="I282" i="2"/>
  <c r="L322" i="2"/>
  <c r="J411" i="2"/>
  <c r="H40" i="2"/>
  <c r="K149" i="2"/>
  <c r="L273" i="2"/>
  <c r="L34" i="2"/>
  <c r="K40" i="2"/>
  <c r="G70" i="2"/>
  <c r="J429" i="2"/>
  <c r="L417" i="2"/>
  <c r="M411" i="2"/>
  <c r="J113" i="2"/>
  <c r="K225" i="2"/>
  <c r="K249" i="2"/>
  <c r="I237" i="2"/>
  <c r="K73" i="2"/>
  <c r="H117" i="2"/>
  <c r="H28" i="2"/>
  <c r="L217" i="2"/>
  <c r="K288" i="2"/>
  <c r="I206" i="2"/>
  <c r="H225" i="2"/>
  <c r="K256" i="2"/>
  <c r="L91" i="2"/>
  <c r="K129" i="2"/>
  <c r="J273" i="2"/>
  <c r="M225" i="2"/>
  <c r="K237" i="2"/>
  <c r="L162" i="2"/>
  <c r="K168" i="2"/>
  <c r="J190" i="2"/>
  <c r="H264" i="2"/>
  <c r="I296" i="2"/>
  <c r="I308" i="2"/>
  <c r="I405" i="2"/>
  <c r="M429" i="2"/>
  <c r="K245" i="2"/>
  <c r="L113" i="2"/>
  <c r="K117" i="2"/>
  <c r="J125" i="2"/>
  <c r="K258" i="2"/>
  <c r="K28" i="2"/>
  <c r="J34" i="2"/>
  <c r="I40" i="2"/>
  <c r="H298" i="2"/>
  <c r="H308" i="2"/>
  <c r="H405" i="2"/>
  <c r="L429" i="2"/>
  <c r="I63" i="2"/>
  <c r="H63" i="2"/>
  <c r="M179" i="2"/>
  <c r="M186" i="2"/>
  <c r="J186" i="2"/>
  <c r="L206" i="2"/>
  <c r="K63" i="2"/>
  <c r="J73" i="2"/>
  <c r="I79" i="2"/>
  <c r="M117" i="2"/>
  <c r="K70" i="2"/>
  <c r="K141" i="2"/>
  <c r="K162" i="2"/>
  <c r="J168" i="2"/>
  <c r="I190" i="2"/>
  <c r="J264" i="2"/>
  <c r="K282" i="2"/>
  <c r="K322" i="2"/>
  <c r="L411" i="2"/>
  <c r="K417" i="2"/>
  <c r="I429" i="2"/>
  <c r="M245" i="2"/>
  <c r="H186" i="2"/>
  <c r="M233" i="2"/>
  <c r="M19" i="2"/>
  <c r="M426" i="2" s="1"/>
  <c r="L237" i="2"/>
  <c r="M34" i="2"/>
  <c r="L40" i="2"/>
  <c r="M91" i="2"/>
  <c r="J162" i="2"/>
  <c r="I168" i="2"/>
  <c r="H190" i="2"/>
  <c r="H273" i="2"/>
  <c r="K411" i="2"/>
  <c r="J417" i="2"/>
  <c r="H429" i="2"/>
  <c r="G19" i="2"/>
  <c r="G426" i="2" s="1"/>
  <c r="H73" i="2"/>
  <c r="L233" i="2"/>
  <c r="H168" i="2"/>
  <c r="J117" i="2"/>
  <c r="L225" i="2"/>
  <c r="K233" i="2"/>
  <c r="K19" i="2"/>
  <c r="K426" i="2" s="1"/>
  <c r="J40" i="2"/>
  <c r="K91" i="2"/>
  <c r="J129" i="2"/>
  <c r="K113" i="2"/>
  <c r="M206" i="2"/>
  <c r="J237" i="2"/>
  <c r="L28" i="2"/>
  <c r="K34" i="2"/>
  <c r="J308" i="2"/>
  <c r="I411" i="2"/>
  <c r="I245" i="2"/>
  <c r="H125" i="2"/>
  <c r="J233" i="2"/>
  <c r="J278" i="2"/>
  <c r="H411" i="2"/>
  <c r="L79" i="2"/>
  <c r="M73" i="2"/>
  <c r="K86" i="2"/>
  <c r="I113" i="2"/>
  <c r="K206" i="2"/>
  <c r="I19" i="2"/>
  <c r="I426" i="2" s="1"/>
  <c r="I91" i="2"/>
  <c r="M149" i="2"/>
  <c r="K79" i="2"/>
  <c r="H113" i="2"/>
  <c r="L179" i="2"/>
  <c r="K186" i="2"/>
  <c r="L149" i="2"/>
  <c r="M162" i="2"/>
  <c r="L168" i="2"/>
  <c r="K190" i="2"/>
  <c r="K217" i="2"/>
  <c r="K273" i="2"/>
  <c r="M322" i="2"/>
  <c r="M417" i="2"/>
  <c r="K429" i="2"/>
  <c r="K125" i="2"/>
  <c r="L125" i="2"/>
  <c r="I125" i="2"/>
  <c r="K358" i="2"/>
  <c r="L314" i="2"/>
  <c r="M86" i="2"/>
  <c r="L86" i="2"/>
  <c r="H86" i="2"/>
  <c r="K267" i="2"/>
  <c r="J267" i="2"/>
  <c r="K182" i="2"/>
  <c r="H182" i="2"/>
  <c r="J385" i="2"/>
  <c r="M385" i="2"/>
  <c r="L385" i="2"/>
  <c r="K385" i="2"/>
  <c r="J328" i="2"/>
  <c r="L249" i="2"/>
  <c r="J249" i="2"/>
  <c r="I249" i="2"/>
  <c r="H288" i="2"/>
  <c r="I288" i="2"/>
  <c r="I330" i="2"/>
  <c r="J395" i="2"/>
  <c r="L341" i="2"/>
  <c r="K341" i="2"/>
  <c r="H341" i="2"/>
  <c r="I339" i="2"/>
  <c r="H22" i="2"/>
  <c r="I22" i="2"/>
  <c r="H70" i="2"/>
  <c r="H249" i="2"/>
  <c r="J110" i="2"/>
  <c r="I120" i="2"/>
  <c r="K121" i="2" s="1"/>
  <c r="L155" i="2"/>
  <c r="K234" i="2"/>
  <c r="M235" i="2" s="1"/>
  <c r="I242" i="2"/>
  <c r="I285" i="2"/>
  <c r="I286" i="2" s="1"/>
  <c r="H245" i="2"/>
  <c r="M63" i="2"/>
  <c r="L73" i="2"/>
  <c r="J86" i="2"/>
  <c r="M182" i="2"/>
  <c r="L186" i="2"/>
  <c r="J225" i="2"/>
  <c r="I233" i="2"/>
  <c r="H237" i="2"/>
  <c r="J255" i="2"/>
  <c r="J258" i="2"/>
  <c r="J28" i="2"/>
  <c r="I34" i="2"/>
  <c r="M70" i="2"/>
  <c r="L83" i="2"/>
  <c r="L84" i="2" s="1"/>
  <c r="H110" i="2"/>
  <c r="G120" i="2"/>
  <c r="I162" i="2"/>
  <c r="M201" i="2"/>
  <c r="M202" i="2" s="1"/>
  <c r="J222" i="2"/>
  <c r="I234" i="2"/>
  <c r="I235" i="2" s="1"/>
  <c r="H242" i="2"/>
  <c r="I267" i="2"/>
  <c r="M277" i="2"/>
  <c r="M282" i="2"/>
  <c r="H285" i="2"/>
  <c r="H286" i="2" s="1"/>
  <c r="L298" i="2"/>
  <c r="L311" i="2"/>
  <c r="L312" i="2" s="1"/>
  <c r="K314" i="2"/>
  <c r="J322" i="2"/>
  <c r="M327" i="2"/>
  <c r="M330" i="2"/>
  <c r="K338" i="2"/>
  <c r="K339" i="2" s="1"/>
  <c r="J341" i="2"/>
  <c r="J358" i="2"/>
  <c r="I385" i="2"/>
  <c r="I395" i="2"/>
  <c r="L255" i="2"/>
  <c r="I179" i="2"/>
  <c r="J242" i="2"/>
  <c r="G60" i="2"/>
  <c r="H120" i="2"/>
  <c r="K154" i="2"/>
  <c r="H179" i="2"/>
  <c r="H180" i="2" s="1"/>
  <c r="J234" i="2"/>
  <c r="M249" i="2"/>
  <c r="L63" i="2"/>
  <c r="J79" i="2"/>
  <c r="I86" i="2"/>
  <c r="M125" i="2"/>
  <c r="L182" i="2"/>
  <c r="J206" i="2"/>
  <c r="I225" i="2"/>
  <c r="H233" i="2"/>
  <c r="I258" i="2"/>
  <c r="I28" i="2"/>
  <c r="H34" i="2"/>
  <c r="M60" i="2"/>
  <c r="L70" i="2"/>
  <c r="K83" i="2"/>
  <c r="K84" i="2" s="1"/>
  <c r="J91" i="2"/>
  <c r="G110" i="2"/>
  <c r="M129" i="2"/>
  <c r="J149" i="2"/>
  <c r="I154" i="2"/>
  <c r="H162" i="2"/>
  <c r="M190" i="2"/>
  <c r="L201" i="2"/>
  <c r="L202" i="2" s="1"/>
  <c r="J217" i="2"/>
  <c r="I222" i="2"/>
  <c r="H234" i="2"/>
  <c r="H235" i="2" s="1"/>
  <c r="G242" i="2"/>
  <c r="H267" i="2"/>
  <c r="L282" i="2"/>
  <c r="K298" i="2"/>
  <c r="M303" i="2"/>
  <c r="M304" i="2" s="1"/>
  <c r="M308" i="2"/>
  <c r="J314" i="2"/>
  <c r="I322" i="2"/>
  <c r="L327" i="2"/>
  <c r="L328" i="2" s="1"/>
  <c r="L330" i="2"/>
  <c r="I341" i="2"/>
  <c r="I355" i="2"/>
  <c r="I356" i="2" s="1"/>
  <c r="I358" i="2"/>
  <c r="H385" i="2"/>
  <c r="H392" i="2"/>
  <c r="H395" i="2"/>
  <c r="H255" i="2"/>
  <c r="H256" i="2" s="1"/>
  <c r="H258" i="2"/>
  <c r="M121" i="2"/>
  <c r="L129" i="2"/>
  <c r="J141" i="2"/>
  <c r="I149" i="2"/>
  <c r="H154" i="2"/>
  <c r="L190" i="2"/>
  <c r="I217" i="2"/>
  <c r="H222" i="2"/>
  <c r="L278" i="2"/>
  <c r="M285" i="2"/>
  <c r="M288" i="2"/>
  <c r="K296" i="2"/>
  <c r="J298" i="2"/>
  <c r="L303" i="2"/>
  <c r="L308" i="2"/>
  <c r="J312" i="2"/>
  <c r="I314" i="2"/>
  <c r="K327" i="2"/>
  <c r="K330" i="2"/>
  <c r="H355" i="2"/>
  <c r="H356" i="2" s="1"/>
  <c r="H358" i="2"/>
  <c r="G17" i="2"/>
  <c r="M405" i="2"/>
  <c r="L245" i="2"/>
  <c r="J63" i="2"/>
  <c r="I73" i="2"/>
  <c r="H79" i="2"/>
  <c r="M113" i="2"/>
  <c r="L117" i="2"/>
  <c r="J182" i="2"/>
  <c r="I186" i="2"/>
  <c r="H206" i="2"/>
  <c r="M237" i="2"/>
  <c r="I256" i="2"/>
  <c r="M40" i="2"/>
  <c r="K60" i="2"/>
  <c r="J70" i="2"/>
  <c r="I84" i="2"/>
  <c r="H91" i="2"/>
  <c r="M110" i="2"/>
  <c r="L120" i="2"/>
  <c r="H149" i="2"/>
  <c r="G154" i="2"/>
  <c r="M168" i="2"/>
  <c r="H217" i="2"/>
  <c r="G222" i="2"/>
  <c r="M242" i="2"/>
  <c r="M273" i="2"/>
  <c r="K277" i="2"/>
  <c r="J282" i="2"/>
  <c r="L285" i="2"/>
  <c r="L288" i="2"/>
  <c r="J295" i="2"/>
  <c r="L296" i="2" s="1"/>
  <c r="I298" i="2"/>
  <c r="K308" i="2"/>
  <c r="I311" i="2"/>
  <c r="H314" i="2"/>
  <c r="J330" i="2"/>
  <c r="H338" i="2"/>
  <c r="H339" i="2" s="1"/>
  <c r="L405" i="2"/>
  <c r="I70" i="2"/>
  <c r="H83" i="2"/>
  <c r="H84" i="2" s="1"/>
  <c r="L110" i="2"/>
  <c r="K179" i="2"/>
  <c r="I201" i="2"/>
  <c r="K202" i="2" s="1"/>
  <c r="L242" i="2"/>
  <c r="M264" i="2"/>
  <c r="M267" i="2"/>
  <c r="K285" i="2"/>
  <c r="M392" i="2"/>
  <c r="M395" i="2"/>
  <c r="M255" i="2"/>
  <c r="M256" i="2" s="1"/>
  <c r="M258" i="2"/>
  <c r="I60" i="2"/>
  <c r="K110" i="2"/>
  <c r="J120" i="2"/>
  <c r="J179" i="2"/>
  <c r="H201" i="2"/>
  <c r="M222" i="2"/>
  <c r="L234" i="2"/>
  <c r="K242" i="2"/>
  <c r="L264" i="2"/>
  <c r="L267" i="2"/>
  <c r="I277" i="2"/>
  <c r="I278" i="2" s="1"/>
  <c r="H282" i="2"/>
  <c r="J285" i="2"/>
  <c r="J288" i="2"/>
  <c r="H295" i="2"/>
  <c r="H296" i="2" s="1"/>
  <c r="G311" i="2"/>
  <c r="H312" i="2" s="1"/>
  <c r="I327" i="2"/>
  <c r="H330" i="2"/>
  <c r="M338" i="2"/>
  <c r="M341" i="2"/>
  <c r="M355" i="2"/>
  <c r="M358" i="2"/>
  <c r="L392" i="2"/>
  <c r="L395" i="2"/>
  <c r="H278" i="2"/>
  <c r="M311" i="2"/>
  <c r="M312" i="2" s="1"/>
  <c r="M314" i="2"/>
  <c r="L355" i="2"/>
  <c r="L358" i="2"/>
  <c r="K392" i="2"/>
  <c r="K393" i="2" s="1"/>
  <c r="K395" i="2"/>
  <c r="K17" i="2"/>
  <c r="H60" i="2"/>
  <c r="J61" i="2" s="1"/>
  <c r="G201" i="2"/>
  <c r="L222" i="2"/>
  <c r="K264" i="2"/>
  <c r="M83" i="2"/>
  <c r="I110" i="2"/>
  <c r="K222" i="2"/>
  <c r="I264" i="2"/>
  <c r="I273" i="2"/>
  <c r="M295" i="2"/>
  <c r="M296" i="2" s="1"/>
  <c r="M298" i="2"/>
  <c r="J303" i="2"/>
  <c r="G303" i="2"/>
  <c r="G327" i="2"/>
  <c r="L338" i="2"/>
  <c r="L339" i="2" s="1"/>
  <c r="I141" i="2"/>
  <c r="H141" i="2"/>
  <c r="M141" i="2"/>
  <c r="L141" i="2"/>
  <c r="G9" i="2"/>
  <c r="I8" i="2"/>
  <c r="I9" i="2" s="1"/>
  <c r="F9" i="2"/>
  <c r="J392" i="2"/>
  <c r="G392" i="2"/>
  <c r="I393" i="2" s="1"/>
  <c r="K355" i="2"/>
  <c r="J355" i="2"/>
  <c r="I303" i="2"/>
  <c r="H303" i="2"/>
  <c r="G264" i="2"/>
  <c r="H8" i="2"/>
  <c r="H9" i="2" s="1"/>
  <c r="C23" i="2"/>
  <c r="C25" i="2"/>
  <c r="C27" i="2"/>
  <c r="C33" i="2"/>
  <c r="C39" i="2"/>
  <c r="C45" i="2"/>
  <c r="C72" i="2"/>
  <c r="C85" i="2"/>
  <c r="C83" i="2" s="1"/>
  <c r="C90" i="2"/>
  <c r="C96" i="2"/>
  <c r="C112" i="2"/>
  <c r="C116" i="2"/>
  <c r="C124" i="2"/>
  <c r="C120" i="2" s="1"/>
  <c r="C128" i="2"/>
  <c r="C134" i="2"/>
  <c r="C144" i="2"/>
  <c r="C140" i="2" s="1"/>
  <c r="C148" i="2"/>
  <c r="C156" i="2"/>
  <c r="C161" i="2"/>
  <c r="C167" i="2"/>
  <c r="C173" i="2"/>
  <c r="C181" i="2"/>
  <c r="C185" i="2"/>
  <c r="C189" i="2"/>
  <c r="C205" i="2"/>
  <c r="C201" i="2" s="1"/>
  <c r="C209" i="2"/>
  <c r="C216" i="2"/>
  <c r="C224" i="2"/>
  <c r="C234" i="2"/>
  <c r="C244" i="2"/>
  <c r="C248" i="2"/>
  <c r="C257" i="2"/>
  <c r="C255" i="2" s="1"/>
  <c r="C266" i="2"/>
  <c r="C272" i="2"/>
  <c r="C281" i="2"/>
  <c r="C277" i="2" s="1"/>
  <c r="C287" i="2"/>
  <c r="C285" i="2" s="1"/>
  <c r="C297" i="2"/>
  <c r="C295" i="2" s="1"/>
  <c r="C307" i="2"/>
  <c r="C303" i="2" s="1"/>
  <c r="C313" i="2"/>
  <c r="C311" i="2" s="1"/>
  <c r="C321" i="2"/>
  <c r="C329" i="2"/>
  <c r="C327" i="2" s="1"/>
  <c r="C340" i="2"/>
  <c r="C338" i="2" s="1"/>
  <c r="C357" i="2"/>
  <c r="C355" i="2" s="1"/>
  <c r="C384" i="2"/>
  <c r="C382" i="2" s="1"/>
  <c r="C394" i="2"/>
  <c r="C392" i="2" s="1"/>
  <c r="C404" i="2"/>
  <c r="C410" i="2"/>
  <c r="C416" i="2"/>
  <c r="C422" i="2"/>
  <c r="C428" i="2"/>
  <c r="C434" i="2"/>
  <c r="K427" i="2" l="1"/>
  <c r="K422" i="2"/>
  <c r="M427" i="2"/>
  <c r="M422" i="2"/>
  <c r="M423" i="2" s="1"/>
  <c r="G422" i="2"/>
  <c r="I427" i="2"/>
  <c r="I422" i="2"/>
  <c r="J59" i="2"/>
  <c r="H19" i="2"/>
  <c r="H427" i="2" s="1"/>
  <c r="L59" i="2"/>
  <c r="L19" i="2"/>
  <c r="L426" i="2" s="1"/>
  <c r="J422" i="2"/>
  <c r="H17" i="2"/>
  <c r="H54" i="2"/>
  <c r="H55" i="2" s="1"/>
  <c r="M437" i="2"/>
  <c r="K15" i="2"/>
  <c r="I304" i="2"/>
  <c r="L61" i="2"/>
  <c r="I57" i="2"/>
  <c r="I54" i="2"/>
  <c r="J57" i="2"/>
  <c r="J54" i="2"/>
  <c r="K57" i="2"/>
  <c r="M57" i="2"/>
  <c r="M54" i="2"/>
  <c r="M55" i="2" s="1"/>
  <c r="L57" i="2"/>
  <c r="L54" i="2"/>
  <c r="H71" i="2"/>
  <c r="K286" i="2"/>
  <c r="L256" i="2"/>
  <c r="C70" i="2"/>
  <c r="L111" i="2"/>
  <c r="C222" i="2"/>
  <c r="K155" i="2"/>
  <c r="J235" i="2"/>
  <c r="H304" i="2"/>
  <c r="J243" i="2"/>
  <c r="I434" i="2"/>
  <c r="I437" i="2"/>
  <c r="G434" i="2"/>
  <c r="J434" i="2"/>
  <c r="L437" i="2"/>
  <c r="L434" i="2"/>
  <c r="L403" i="2" s="1"/>
  <c r="I71" i="2"/>
  <c r="H223" i="2"/>
  <c r="L223" i="2"/>
  <c r="J304" i="2"/>
  <c r="J265" i="2"/>
  <c r="H265" i="2"/>
  <c r="I111" i="2"/>
  <c r="M84" i="2"/>
  <c r="K61" i="2"/>
  <c r="L71" i="2"/>
  <c r="L265" i="2"/>
  <c r="M223" i="2"/>
  <c r="H202" i="2"/>
  <c r="K71" i="2"/>
  <c r="L356" i="2"/>
  <c r="L180" i="2"/>
  <c r="K278" i="2"/>
  <c r="M71" i="2"/>
  <c r="K111" i="2"/>
  <c r="M278" i="2"/>
  <c r="K235" i="2"/>
  <c r="K223" i="2"/>
  <c r="I61" i="2"/>
  <c r="L243" i="2"/>
  <c r="H111" i="2"/>
  <c r="K20" i="2"/>
  <c r="L393" i="2"/>
  <c r="H121" i="2"/>
  <c r="K356" i="2"/>
  <c r="K18" i="2"/>
  <c r="H155" i="2"/>
  <c r="M155" i="2"/>
  <c r="I265" i="2"/>
  <c r="K265" i="2"/>
  <c r="I180" i="2"/>
  <c r="K180" i="2"/>
  <c r="I312" i="2"/>
  <c r="K243" i="2"/>
  <c r="I20" i="2"/>
  <c r="J286" i="2"/>
  <c r="I328" i="2"/>
  <c r="H393" i="2"/>
  <c r="M18" i="2"/>
  <c r="L18" i="2"/>
  <c r="H61" i="2"/>
  <c r="L121" i="2"/>
  <c r="I121" i="2"/>
  <c r="J393" i="2"/>
  <c r="L235" i="2"/>
  <c r="M393" i="2"/>
  <c r="M265" i="2"/>
  <c r="M111" i="2"/>
  <c r="J15" i="2"/>
  <c r="J111" i="2"/>
  <c r="K328" i="2"/>
  <c r="M286" i="2"/>
  <c r="K312" i="2"/>
  <c r="H243" i="2"/>
  <c r="M356" i="2"/>
  <c r="M243" i="2"/>
  <c r="I155" i="2"/>
  <c r="M339" i="2"/>
  <c r="M180" i="2"/>
  <c r="J223" i="2"/>
  <c r="J356" i="2"/>
  <c r="J180" i="2"/>
  <c r="I202" i="2"/>
  <c r="J296" i="2"/>
  <c r="J71" i="2"/>
  <c r="G15" i="2"/>
  <c r="J84" i="2"/>
  <c r="J339" i="2"/>
  <c r="I223" i="2"/>
  <c r="K304" i="2"/>
  <c r="L304" i="2"/>
  <c r="J256" i="2"/>
  <c r="J155" i="2"/>
  <c r="I18" i="2"/>
  <c r="I15" i="2"/>
  <c r="M61" i="2"/>
  <c r="I243" i="2"/>
  <c r="L286" i="2"/>
  <c r="H328" i="2"/>
  <c r="J121" i="2"/>
  <c r="J202" i="2"/>
  <c r="M328" i="2"/>
  <c r="K8" i="2"/>
  <c r="K9" i="2" s="1"/>
  <c r="J8" i="2"/>
  <c r="C110" i="2"/>
  <c r="C264" i="2"/>
  <c r="C179" i="2"/>
  <c r="C21" i="2"/>
  <c r="C56" i="2"/>
  <c r="C17" i="2" s="1"/>
  <c r="C242" i="2"/>
  <c r="C154" i="2"/>
  <c r="C402" i="2"/>
  <c r="C58" i="2"/>
  <c r="C19" i="2" s="1"/>
  <c r="C102" i="2"/>
  <c r="C60" i="2"/>
  <c r="I403" i="2" l="1"/>
  <c r="I435" i="2"/>
  <c r="I423" i="2"/>
  <c r="K423" i="2"/>
  <c r="J20" i="2"/>
  <c r="H434" i="2"/>
  <c r="H403" i="2" s="1"/>
  <c r="J427" i="2"/>
  <c r="H422" i="2"/>
  <c r="H423" i="2" s="1"/>
  <c r="H20" i="2"/>
  <c r="J55" i="2"/>
  <c r="L427" i="2"/>
  <c r="L423" i="2"/>
  <c r="K437" i="2"/>
  <c r="K434" i="2"/>
  <c r="H15" i="2"/>
  <c r="J16" i="2" s="1"/>
  <c r="J18" i="2"/>
  <c r="H18" i="2"/>
  <c r="I55" i="2"/>
  <c r="K55" i="2"/>
  <c r="L55" i="2"/>
  <c r="L435" i="2"/>
  <c r="I16" i="2"/>
  <c r="M8" i="2"/>
  <c r="M9" i="2" s="1"/>
  <c r="L8" i="2"/>
  <c r="C54" i="2"/>
  <c r="C15" i="2"/>
  <c r="C400" i="2" s="1"/>
  <c r="M435" i="2" l="1"/>
  <c r="J403" i="2"/>
  <c r="H437" i="2"/>
  <c r="J437" i="2"/>
  <c r="J423" i="2"/>
  <c r="J435" i="2"/>
  <c r="H435" i="2"/>
  <c r="K435" i="2"/>
  <c r="H401" i="2"/>
  <c r="H16" i="2"/>
  <c r="I401" i="2"/>
  <c r="J9" i="2"/>
  <c r="G405" i="2"/>
  <c r="E413" i="2"/>
  <c r="E419" i="2"/>
  <c r="E425" i="2"/>
  <c r="E428" i="2"/>
  <c r="E431" i="2"/>
  <c r="E441" i="2"/>
  <c r="F428" i="2"/>
  <c r="G429" i="2" s="1"/>
  <c r="G411" i="2"/>
  <c r="K403" i="2" l="1"/>
  <c r="M403" i="2"/>
  <c r="J401" i="2"/>
  <c r="G417" i="2"/>
  <c r="L9" i="2" l="1"/>
  <c r="E25" i="2" l="1"/>
  <c r="E27" i="2"/>
  <c r="F27" i="2"/>
  <c r="G28" i="2" s="1"/>
  <c r="D27" i="2"/>
  <c r="G26" i="2"/>
  <c r="D25" i="2"/>
  <c r="E78" i="2"/>
  <c r="F124" i="2"/>
  <c r="E124" i="2"/>
  <c r="G125" i="2" l="1"/>
  <c r="G79" i="2"/>
  <c r="D144" i="2"/>
  <c r="G117" i="2"/>
  <c r="E410" i="2" l="1"/>
  <c r="G50" i="2"/>
  <c r="D297" i="2"/>
  <c r="F263" i="2"/>
  <c r="G73" i="2"/>
  <c r="G113" i="2"/>
  <c r="G298" i="2"/>
  <c r="E21" i="2"/>
  <c r="G86" i="2"/>
  <c r="E62" i="2"/>
  <c r="E72" i="2"/>
  <c r="F21" i="2" l="1"/>
  <c r="G22" i="2" s="1"/>
  <c r="G24" i="2"/>
  <c r="F287" i="2"/>
  <c r="G288" i="2" s="1"/>
  <c r="E248" i="2" l="1"/>
  <c r="G330" i="2"/>
  <c r="D23" i="2" l="1"/>
  <c r="G395" i="2"/>
  <c r="G358" i="2"/>
  <c r="E340" i="2"/>
  <c r="E313" i="2"/>
  <c r="E297" i="2"/>
  <c r="G267" i="2"/>
  <c r="E266" i="2"/>
  <c r="G258" i="2"/>
  <c r="E257" i="2"/>
  <c r="F244" i="2"/>
  <c r="G245" i="2" s="1"/>
  <c r="G225" i="2"/>
  <c r="E224" i="2"/>
  <c r="E112" i="2"/>
  <c r="E110" i="2" s="1"/>
  <c r="E90" i="2" l="1"/>
  <c r="F32" i="2"/>
  <c r="F28" i="2"/>
  <c r="E39" i="2" l="1"/>
  <c r="E45" i="2"/>
  <c r="E60" i="2"/>
  <c r="E70" i="2"/>
  <c r="E83" i="2"/>
  <c r="E120" i="2"/>
  <c r="E134" i="2"/>
  <c r="F135" i="2" s="1"/>
  <c r="E140" i="2"/>
  <c r="E148" i="2"/>
  <c r="E153" i="2"/>
  <c r="E154" i="2"/>
  <c r="E161" i="2"/>
  <c r="E181" i="2"/>
  <c r="E222" i="2"/>
  <c r="E234" i="2"/>
  <c r="E244" i="2"/>
  <c r="F272" i="2"/>
  <c r="E281" i="2"/>
  <c r="E287" i="2"/>
  <c r="E307" i="2"/>
  <c r="E303" i="2" s="1"/>
  <c r="E311" i="2"/>
  <c r="E329" i="2"/>
  <c r="G341" i="2"/>
  <c r="F264" i="2" l="1"/>
  <c r="G265" i="2" s="1"/>
  <c r="G273" i="2"/>
  <c r="E56" i="2"/>
  <c r="E242" i="2"/>
  <c r="E384" i="2"/>
  <c r="E382" i="2" l="1"/>
  <c r="E394" i="2"/>
  <c r="E392" i="2" s="1"/>
  <c r="G233" i="2" l="1"/>
  <c r="D224" i="2"/>
  <c r="D156" i="2"/>
  <c r="E102" i="2" l="1"/>
  <c r="D394" i="2" l="1"/>
  <c r="F281" i="2" l="1"/>
  <c r="D281" i="2"/>
  <c r="G63" i="2"/>
  <c r="F277" i="2" l="1"/>
  <c r="G278" i="2" s="1"/>
  <c r="G282" i="2"/>
  <c r="G237" i="2"/>
  <c r="E237" i="2" l="1"/>
  <c r="D12" i="2" l="1"/>
  <c r="F222" i="2" l="1"/>
  <c r="G223" i="2" s="1"/>
  <c r="F441" i="2" l="1"/>
  <c r="F431" i="2"/>
  <c r="F425" i="2"/>
  <c r="F419" i="2"/>
  <c r="F407" i="2"/>
  <c r="F399" i="2"/>
  <c r="F395" i="2"/>
  <c r="F391" i="2"/>
  <c r="F381" i="2"/>
  <c r="F354" i="2"/>
  <c r="F337" i="2"/>
  <c r="F326" i="2"/>
  <c r="F324" i="2"/>
  <c r="F320" i="2"/>
  <c r="F302" i="2"/>
  <c r="F294" i="2"/>
  <c r="F282" i="2"/>
  <c r="F280" i="2"/>
  <c r="F241" i="2"/>
  <c r="F233" i="2"/>
  <c r="F221" i="2"/>
  <c r="F219" i="2"/>
  <c r="F194" i="2"/>
  <c r="F172" i="2"/>
  <c r="F166" i="2"/>
  <c r="F153" i="2"/>
  <c r="F151" i="2"/>
  <c r="F123" i="2"/>
  <c r="F95" i="2"/>
  <c r="F93" i="2"/>
  <c r="F89" i="2"/>
  <c r="F69" i="2"/>
  <c r="F50" i="2"/>
  <c r="F48" i="2"/>
  <c r="F44" i="2"/>
  <c r="F38" i="2"/>
  <c r="F36" i="2"/>
  <c r="F33" i="2"/>
  <c r="G34" i="2" s="1"/>
  <c r="F392" i="2" l="1"/>
  <c r="G393" i="2" s="1"/>
  <c r="F384" i="2"/>
  <c r="F382" i="2" s="1"/>
  <c r="H382" i="2"/>
  <c r="H383" i="2" s="1"/>
  <c r="I382" i="2"/>
  <c r="I383" i="2" s="1"/>
  <c r="K382" i="2"/>
  <c r="L382" i="2"/>
  <c r="F355" i="2"/>
  <c r="G356" i="2" s="1"/>
  <c r="F338" i="2"/>
  <c r="G339" i="2" s="1"/>
  <c r="F321" i="2"/>
  <c r="G322" i="2" s="1"/>
  <c r="F313" i="2"/>
  <c r="G314" i="2" s="1"/>
  <c r="F295" i="2"/>
  <c r="G296" i="2" s="1"/>
  <c r="F285" i="2"/>
  <c r="G286" i="2" s="1"/>
  <c r="G256" i="2"/>
  <c r="G249" i="2"/>
  <c r="G217" i="2"/>
  <c r="F201" i="2"/>
  <c r="F189" i="2"/>
  <c r="G190" i="2" s="1"/>
  <c r="F185" i="2"/>
  <c r="F58" i="2" s="1"/>
  <c r="F56" i="2"/>
  <c r="F167" i="2"/>
  <c r="G168" i="2" s="1"/>
  <c r="F161" i="2"/>
  <c r="G162" i="2" s="1"/>
  <c r="F154" i="2"/>
  <c r="G155" i="2" s="1"/>
  <c r="F148" i="2"/>
  <c r="G149" i="2" s="1"/>
  <c r="F128" i="2"/>
  <c r="F120" i="2"/>
  <c r="G121" i="2" s="1"/>
  <c r="F96" i="2"/>
  <c r="F90" i="2"/>
  <c r="G91" i="2" s="1"/>
  <c r="F83" i="2"/>
  <c r="G84" i="2" s="1"/>
  <c r="F60" i="2"/>
  <c r="G61" i="2" s="1"/>
  <c r="F45" i="2"/>
  <c r="G46" i="2" s="1"/>
  <c r="F39" i="2"/>
  <c r="G40" i="2" s="1"/>
  <c r="E9" i="2"/>
  <c r="G186" i="2" l="1"/>
  <c r="G202" i="2"/>
  <c r="F202" i="2"/>
  <c r="K383" i="2"/>
  <c r="G182" i="2"/>
  <c r="F303" i="2"/>
  <c r="G308" i="2"/>
  <c r="G383" i="2"/>
  <c r="G385" i="2"/>
  <c r="F327" i="2"/>
  <c r="G328" i="2" s="1"/>
  <c r="F149" i="2"/>
  <c r="F110" i="2"/>
  <c r="G111" i="2" s="1"/>
  <c r="G141" i="2"/>
  <c r="F242" i="2"/>
  <c r="G243" i="2" s="1"/>
  <c r="J382" i="2"/>
  <c r="J383" i="2" s="1"/>
  <c r="M382" i="2"/>
  <c r="M383" i="2" s="1"/>
  <c r="F311" i="2"/>
  <c r="G312" i="2" s="1"/>
  <c r="F179" i="2"/>
  <c r="G180" i="2" s="1"/>
  <c r="F234" i="2"/>
  <c r="G235" i="2" s="1"/>
  <c r="F70" i="2"/>
  <c r="G71" i="2" s="1"/>
  <c r="F304" i="2" l="1"/>
  <c r="G304" i="2"/>
  <c r="G57" i="2"/>
  <c r="F17" i="2"/>
  <c r="L383" i="2"/>
  <c r="F436" i="2" l="1"/>
  <c r="F434" i="2" s="1"/>
  <c r="F402" i="2" s="1"/>
  <c r="F15" i="2"/>
  <c r="F400" i="2" s="1"/>
  <c r="G18" i="2"/>
  <c r="M20" i="2"/>
  <c r="M15" i="2"/>
  <c r="L20" i="2"/>
  <c r="L15" i="2"/>
  <c r="L16" i="2" s="1"/>
  <c r="K16" i="2"/>
  <c r="D437" i="2"/>
  <c r="D431" i="2"/>
  <c r="D427" i="2"/>
  <c r="D425" i="2"/>
  <c r="D419" i="2"/>
  <c r="D413" i="2"/>
  <c r="E407" i="2"/>
  <c r="D407" i="2"/>
  <c r="D404" i="2"/>
  <c r="D434" i="2"/>
  <c r="D428" i="2"/>
  <c r="E429" i="2" s="1"/>
  <c r="F429" i="2"/>
  <c r="D416" i="2"/>
  <c r="E417" i="2" s="1"/>
  <c r="D410" i="2"/>
  <c r="E411" i="2" s="1"/>
  <c r="D441" i="2"/>
  <c r="G437" i="2" l="1"/>
  <c r="G435" i="2"/>
  <c r="L401" i="2"/>
  <c r="K401" i="2"/>
  <c r="M16" i="2"/>
  <c r="D402" i="2"/>
  <c r="D403" i="2" s="1"/>
  <c r="F417" i="2"/>
  <c r="D417" i="2"/>
  <c r="D405" i="2"/>
  <c r="D423" i="2"/>
  <c r="E405" i="2"/>
  <c r="F405" i="2"/>
  <c r="D435" i="2"/>
  <c r="F411" i="2"/>
  <c r="D429" i="2"/>
  <c r="D411" i="2"/>
  <c r="M401" i="2" l="1"/>
  <c r="E399" i="2"/>
  <c r="D399" i="2"/>
  <c r="E395" i="2"/>
  <c r="D395" i="2"/>
  <c r="D392" i="2"/>
  <c r="F393" i="2"/>
  <c r="E391" i="2"/>
  <c r="D391" i="2"/>
  <c r="D384" i="2"/>
  <c r="D382" i="2" s="1"/>
  <c r="E381" i="2"/>
  <c r="D381" i="2"/>
  <c r="D357" i="2"/>
  <c r="D355" i="2" s="1"/>
  <c r="E357" i="2"/>
  <c r="E17" i="2" s="1"/>
  <c r="E354" i="2"/>
  <c r="D354" i="2"/>
  <c r="D340" i="2"/>
  <c r="D338" i="2" s="1"/>
  <c r="F341" i="2"/>
  <c r="E337" i="2"/>
  <c r="D337" i="2"/>
  <c r="D329" i="2"/>
  <c r="F330" i="2"/>
  <c r="E326" i="2"/>
  <c r="D326" i="2"/>
  <c r="E324" i="2"/>
  <c r="D324" i="2"/>
  <c r="D321" i="2"/>
  <c r="E321" i="2"/>
  <c r="F322" i="2" s="1"/>
  <c r="E320" i="2"/>
  <c r="D320" i="2"/>
  <c r="D313" i="2"/>
  <c r="D311" i="2" s="1"/>
  <c r="D307" i="2"/>
  <c r="D303" i="2" s="1"/>
  <c r="F308" i="2"/>
  <c r="F306" i="2"/>
  <c r="E302" i="2"/>
  <c r="D302" i="2"/>
  <c r="D295" i="2"/>
  <c r="F298" i="2"/>
  <c r="E294" i="2"/>
  <c r="D294" i="2"/>
  <c r="D287" i="2"/>
  <c r="D285" i="2" s="1"/>
  <c r="F288" i="2"/>
  <c r="E282" i="2"/>
  <c r="D282" i="2"/>
  <c r="E280" i="2"/>
  <c r="D280" i="2"/>
  <c r="D277" i="2"/>
  <c r="E277" i="2"/>
  <c r="F278" i="2" s="1"/>
  <c r="D272" i="2"/>
  <c r="E272" i="2"/>
  <c r="F273" i="2" s="1"/>
  <c r="D266" i="2"/>
  <c r="F267" i="2"/>
  <c r="E263" i="2"/>
  <c r="D263" i="2"/>
  <c r="D248" i="2"/>
  <c r="F249" i="2"/>
  <c r="D244" i="2"/>
  <c r="F245" i="2"/>
  <c r="E241" i="2"/>
  <c r="D241" i="2"/>
  <c r="E233" i="2"/>
  <c r="D233" i="2"/>
  <c r="D222" i="2"/>
  <c r="D216" i="2"/>
  <c r="F217" i="2"/>
  <c r="E219" i="2"/>
  <c r="D219" i="2"/>
  <c r="E221" i="2"/>
  <c r="D221" i="2"/>
  <c r="D215" i="2"/>
  <c r="D209" i="2"/>
  <c r="E210" i="2" s="1"/>
  <c r="D205" i="2"/>
  <c r="D189" i="2"/>
  <c r="E189" i="2"/>
  <c r="F190" i="2" s="1"/>
  <c r="D194" i="2"/>
  <c r="E436" i="2" l="1"/>
  <c r="E434" i="2" s="1"/>
  <c r="E402" i="2" s="1"/>
  <c r="D201" i="2"/>
  <c r="E202" i="2" s="1"/>
  <c r="E206" i="2"/>
  <c r="E437" i="2"/>
  <c r="F437" i="2"/>
  <c r="D383" i="2"/>
  <c r="D393" i="2"/>
  <c r="D327" i="2"/>
  <c r="D328" i="2" s="1"/>
  <c r="D341" i="2"/>
  <c r="E358" i="2"/>
  <c r="F358" i="2"/>
  <c r="D356" i="2"/>
  <c r="E355" i="2"/>
  <c r="F356" i="2" s="1"/>
  <c r="D385" i="2"/>
  <c r="D308" i="2"/>
  <c r="F383" i="2"/>
  <c r="F385" i="2"/>
  <c r="E314" i="2"/>
  <c r="F314" i="2"/>
  <c r="F312" i="2"/>
  <c r="F235" i="2"/>
  <c r="F237" i="2"/>
  <c r="F223" i="2"/>
  <c r="F225" i="2"/>
  <c r="D358" i="2"/>
  <c r="E341" i="2"/>
  <c r="E338" i="2"/>
  <c r="E393" i="2"/>
  <c r="E385" i="2"/>
  <c r="D339" i="2"/>
  <c r="E330" i="2"/>
  <c r="E267" i="2"/>
  <c r="E278" i="2"/>
  <c r="E322" i="2"/>
  <c r="D322" i="2"/>
  <c r="D312" i="2"/>
  <c r="D330" i="2"/>
  <c r="E327" i="2"/>
  <c r="D306" i="2"/>
  <c r="D314" i="2"/>
  <c r="E308" i="2"/>
  <c r="D278" i="2"/>
  <c r="E273" i="2"/>
  <c r="D296" i="2"/>
  <c r="D242" i="2"/>
  <c r="D286" i="2"/>
  <c r="E249" i="2"/>
  <c r="E306" i="2"/>
  <c r="D288" i="2"/>
  <c r="D298" i="2"/>
  <c r="E295" i="2"/>
  <c r="F296" i="2" s="1"/>
  <c r="E285" i="2"/>
  <c r="F286" i="2" s="1"/>
  <c r="E288" i="2"/>
  <c r="E298" i="2"/>
  <c r="D273" i="2"/>
  <c r="D267" i="2"/>
  <c r="D249" i="2"/>
  <c r="E264" i="2"/>
  <c r="F265" i="2" s="1"/>
  <c r="D264" i="2"/>
  <c r="F243" i="2"/>
  <c r="D245" i="2"/>
  <c r="D234" i="2"/>
  <c r="D217" i="2"/>
  <c r="E245" i="2"/>
  <c r="D210" i="2"/>
  <c r="E217" i="2"/>
  <c r="D223" i="2"/>
  <c r="D206" i="2"/>
  <c r="D225" i="2"/>
  <c r="E225" i="2"/>
  <c r="D190" i="2"/>
  <c r="D202" i="2"/>
  <c r="E190" i="2"/>
  <c r="D185" i="2"/>
  <c r="E185" i="2"/>
  <c r="E58" i="2" s="1"/>
  <c r="D181" i="2"/>
  <c r="F182" i="2"/>
  <c r="D173" i="2"/>
  <c r="E173" i="2"/>
  <c r="E172" i="2"/>
  <c r="D172" i="2"/>
  <c r="D167" i="2"/>
  <c r="D161" i="2"/>
  <c r="F162" i="2"/>
  <c r="E166" i="2"/>
  <c r="D166" i="2"/>
  <c r="E160" i="2"/>
  <c r="D160" i="2"/>
  <c r="D148" i="2"/>
  <c r="D153" i="2"/>
  <c r="E151" i="2"/>
  <c r="D140" i="2"/>
  <c r="F145" i="2"/>
  <c r="E435" i="2" l="1"/>
  <c r="F435" i="2"/>
  <c r="F186" i="2"/>
  <c r="E179" i="2"/>
  <c r="F180" i="2" s="1"/>
  <c r="E356" i="2"/>
  <c r="E167" i="2"/>
  <c r="F168" i="2" s="1"/>
  <c r="E383" i="2"/>
  <c r="D235" i="2"/>
  <c r="E235" i="2"/>
  <c r="E296" i="2"/>
  <c r="E328" i="2"/>
  <c r="F328" i="2"/>
  <c r="E312" i="2"/>
  <c r="F155" i="2"/>
  <c r="F157" i="2"/>
  <c r="E223" i="2"/>
  <c r="E339" i="2"/>
  <c r="F339" i="2"/>
  <c r="D243" i="2"/>
  <c r="E243" i="2"/>
  <c r="E265" i="2"/>
  <c r="D186" i="2"/>
  <c r="D304" i="2"/>
  <c r="E304" i="2"/>
  <c r="D265" i="2"/>
  <c r="E286" i="2"/>
  <c r="E145" i="2"/>
  <c r="E186" i="2"/>
  <c r="D141" i="2"/>
  <c r="D149" i="2"/>
  <c r="D168" i="2"/>
  <c r="D145" i="2"/>
  <c r="D162" i="2"/>
  <c r="D182" i="2"/>
  <c r="E149" i="2"/>
  <c r="D154" i="2"/>
  <c r="D155" i="2" s="1"/>
  <c r="D157" i="2"/>
  <c r="E157" i="2"/>
  <c r="E162" i="2"/>
  <c r="D179" i="2"/>
  <c r="E182" i="2"/>
  <c r="D134" i="2"/>
  <c r="E139" i="2"/>
  <c r="D139" i="2"/>
  <c r="D128" i="2"/>
  <c r="E128" i="2"/>
  <c r="E133" i="2"/>
  <c r="D133" i="2"/>
  <c r="E168" i="2" l="1"/>
  <c r="E141" i="2"/>
  <c r="F141" i="2"/>
  <c r="D180" i="2"/>
  <c r="E135" i="2"/>
  <c r="E155" i="2"/>
  <c r="D129" i="2"/>
  <c r="E129" i="2"/>
  <c r="D135" i="2"/>
  <c r="E180" i="2"/>
  <c r="E123" i="2"/>
  <c r="D123" i="2"/>
  <c r="D124" i="2"/>
  <c r="D120" i="2" s="1"/>
  <c r="F125" i="2"/>
  <c r="D125" i="2" l="1"/>
  <c r="E125" i="2"/>
  <c r="D121" i="2"/>
  <c r="D257" i="2"/>
  <c r="D255" i="2" s="1"/>
  <c r="F117" i="2"/>
  <c r="D112" i="2"/>
  <c r="F113" i="2"/>
  <c r="E109" i="2"/>
  <c r="D102" i="2"/>
  <c r="D96" i="2"/>
  <c r="E96" i="2"/>
  <c r="E101" i="2"/>
  <c r="D101" i="2"/>
  <c r="E95" i="2"/>
  <c r="D95" i="2"/>
  <c r="D90" i="2"/>
  <c r="F91" i="2"/>
  <c r="E93" i="2"/>
  <c r="E89" i="2"/>
  <c r="D89" i="2"/>
  <c r="D85" i="2"/>
  <c r="D83" i="2" s="1"/>
  <c r="F86" i="2"/>
  <c r="D78" i="2"/>
  <c r="F79" i="2"/>
  <c r="D72" i="2"/>
  <c r="F73" i="2"/>
  <c r="E69" i="2"/>
  <c r="D69" i="2"/>
  <c r="F63" i="2"/>
  <c r="E48" i="2"/>
  <c r="D48" i="2"/>
  <c r="D45" i="2"/>
  <c r="F46" i="2"/>
  <c r="F26" i="2"/>
  <c r="D39" i="2"/>
  <c r="F40" i="2"/>
  <c r="E44" i="2"/>
  <c r="D44" i="2"/>
  <c r="D33" i="2"/>
  <c r="E33" i="2"/>
  <c r="F34" i="2" s="1"/>
  <c r="E38" i="2"/>
  <c r="D38" i="2"/>
  <c r="E36" i="2"/>
  <c r="D36" i="2"/>
  <c r="E32" i="2"/>
  <c r="D32" i="2"/>
  <c r="E30" i="2"/>
  <c r="D30" i="2"/>
  <c r="F24" i="2" l="1"/>
  <c r="F22" i="2"/>
  <c r="D256" i="2"/>
  <c r="F105" i="2"/>
  <c r="E121" i="2"/>
  <c r="F121" i="2"/>
  <c r="F256" i="2"/>
  <c r="F258" i="2"/>
  <c r="D113" i="2"/>
  <c r="F111" i="2"/>
  <c r="D40" i="2"/>
  <c r="D56" i="2"/>
  <c r="E86" i="2"/>
  <c r="E91" i="2"/>
  <c r="D97" i="2"/>
  <c r="D110" i="2"/>
  <c r="D34" i="2"/>
  <c r="D91" i="2"/>
  <c r="E26" i="2"/>
  <c r="F84" i="2"/>
  <c r="E256" i="2"/>
  <c r="D84" i="2"/>
  <c r="D46" i="2"/>
  <c r="E46" i="2"/>
  <c r="D50" i="2"/>
  <c r="E50" i="2"/>
  <c r="D60" i="2"/>
  <c r="D70" i="2"/>
  <c r="D58" i="2"/>
  <c r="E113" i="2"/>
  <c r="D117" i="2"/>
  <c r="E117" i="2"/>
  <c r="D24" i="2"/>
  <c r="E63" i="2"/>
  <c r="F57" i="2"/>
  <c r="D63" i="2"/>
  <c r="F61" i="2"/>
  <c r="E73" i="2"/>
  <c r="F71" i="2"/>
  <c r="E54" i="2"/>
  <c r="D86" i="2"/>
  <c r="E105" i="2"/>
  <c r="D105" i="2"/>
  <c r="E258" i="2"/>
  <c r="E40" i="2"/>
  <c r="E34" i="2"/>
  <c r="E28" i="2"/>
  <c r="D21" i="2"/>
  <c r="D26" i="2"/>
  <c r="E24" i="2"/>
  <c r="D258" i="2"/>
  <c r="D79" i="2"/>
  <c r="E79" i="2"/>
  <c r="D73" i="2"/>
  <c r="D28" i="2"/>
  <c r="D17" i="2" l="1"/>
  <c r="E103" i="2"/>
  <c r="E59" i="2"/>
  <c r="E71" i="2"/>
  <c r="F18" i="2"/>
  <c r="D19" i="2"/>
  <c r="E19" i="2"/>
  <c r="E426" i="2" s="1"/>
  <c r="D71" i="2"/>
  <c r="D22" i="2"/>
  <c r="D57" i="2"/>
  <c r="E61" i="2"/>
  <c r="D61" i="2"/>
  <c r="E111" i="2"/>
  <c r="D111" i="2"/>
  <c r="E84" i="2"/>
  <c r="E57" i="2"/>
  <c r="D54" i="2"/>
  <c r="E22" i="2"/>
  <c r="E422" i="2" l="1"/>
  <c r="E427" i="2"/>
  <c r="D15" i="2"/>
  <c r="E15" i="2"/>
  <c r="E400" i="2" s="1"/>
  <c r="D18" i="2"/>
  <c r="E18" i="2"/>
  <c r="E20" i="2"/>
  <c r="E55" i="2"/>
  <c r="E423" i="2" l="1"/>
  <c r="E403" i="2"/>
  <c r="E16" i="2"/>
  <c r="D400" i="2"/>
  <c r="E401" i="2" l="1"/>
  <c r="D109" i="2"/>
  <c r="D103" i="2"/>
  <c r="D59" i="2"/>
  <c r="D55" i="2" l="1"/>
  <c r="D20" i="2" l="1"/>
  <c r="D401" i="2" l="1"/>
  <c r="D16" i="2"/>
  <c r="K109" i="2" l="1"/>
  <c r="H102" i="2"/>
  <c r="H109" i="2"/>
  <c r="G109" i="2"/>
  <c r="F109" i="2"/>
  <c r="L109" i="2"/>
  <c r="F59" i="2"/>
  <c r="M109" i="2"/>
  <c r="J109" i="2"/>
  <c r="J102" i="2"/>
  <c r="F102" i="2"/>
  <c r="F103" i="2" s="1"/>
  <c r="K102" i="2"/>
  <c r="I109" i="2"/>
  <c r="G102" i="2"/>
  <c r="L102" i="2"/>
  <c r="L103" i="2" s="1"/>
  <c r="M102" i="2"/>
  <c r="I102" i="2"/>
  <c r="G103" i="2" l="1"/>
  <c r="J103" i="2"/>
  <c r="M103" i="2"/>
  <c r="H103" i="2"/>
  <c r="K103" i="2"/>
  <c r="I103" i="2"/>
  <c r="F54" i="2"/>
  <c r="F19" i="2"/>
  <c r="G59" i="2"/>
  <c r="G427" i="2" l="1"/>
  <c r="F427" i="2"/>
  <c r="F20" i="2"/>
  <c r="G20" i="2"/>
  <c r="G55" i="2"/>
  <c r="F55" i="2"/>
  <c r="G423" i="2" l="1"/>
  <c r="F423" i="2"/>
  <c r="G16" i="2"/>
  <c r="F16" i="2"/>
  <c r="G403" i="2" l="1"/>
  <c r="F403" i="2"/>
  <c r="G401" i="2"/>
  <c r="F401" i="2"/>
</calcChain>
</file>

<file path=xl/sharedStrings.xml><?xml version="1.0" encoding="utf-8"?>
<sst xmlns="http://schemas.openxmlformats.org/spreadsheetml/2006/main" count="885" uniqueCount="176">
  <si>
    <t xml:space="preserve">       Показатели</t>
  </si>
  <si>
    <t>%</t>
  </si>
  <si>
    <t xml:space="preserve">из них   -   по крупным и средним предприятиям </t>
  </si>
  <si>
    <t xml:space="preserve">Муниципальная собственность </t>
  </si>
  <si>
    <t>Частная собственность</t>
  </si>
  <si>
    <t>Иностранная и смешанная собств. с иностр.участием</t>
  </si>
  <si>
    <t>из них -по крупным и средним предприятиям (факт из таб.2)</t>
  </si>
  <si>
    <t>Государственная собственность</t>
  </si>
  <si>
    <t>из них -по крупным и средним предприятиям</t>
  </si>
  <si>
    <t xml:space="preserve">              -    по малым и микро-  предприятиям</t>
  </si>
  <si>
    <t>Темп роста</t>
  </si>
  <si>
    <t>01 Растениеводство и животноводство, охота и предоставление соответствующих услуг в этих областях</t>
  </si>
  <si>
    <t>02 Лесоводство и лесозаготовки</t>
  </si>
  <si>
    <t>03 Рыболовство и рыбоводство</t>
  </si>
  <si>
    <t>Раздел В ДОБЫЧА ПОЛЕЗНЫХ ИСКОПАЕМЫХ</t>
  </si>
  <si>
    <t>10 Производство пищевых продуктов</t>
  </si>
  <si>
    <t>11 Производство напитков</t>
  </si>
  <si>
    <t>13 Производство текстильных изделий</t>
  </si>
  <si>
    <t>14 Производство одежды</t>
  </si>
  <si>
    <t>15 Производство кожи и изделий из кожи</t>
  </si>
  <si>
    <t>16 Обработка древесины и производство изделий из дерева и пробки, кроме мебели, производство изделий из соломки и материалов для плетения</t>
  </si>
  <si>
    <t>17 Производство бумаги и бумажных изделий</t>
  </si>
  <si>
    <t>18 Деятельность полиграфическая и копирование носителей информации</t>
  </si>
  <si>
    <t>19 Производство кокса и нефтепродуктов</t>
  </si>
  <si>
    <t>20 Производство химических веществ и химических продуктов</t>
  </si>
  <si>
    <t>22 Производство резиновых и пластмассовых изделий</t>
  </si>
  <si>
    <t>23 Производство прочей неметаллической минеральной продукции</t>
  </si>
  <si>
    <t>24 Производство металлургическое</t>
  </si>
  <si>
    <t>25 Производство готовых металлических изделий, кроме машин и оборудования</t>
  </si>
  <si>
    <t>26 Производство компьютеров, электронных и оптических изделий</t>
  </si>
  <si>
    <t>27 Производство электрического оборудования</t>
  </si>
  <si>
    <t>28 Производство машин и оборудования, не включенных в другие группировки</t>
  </si>
  <si>
    <t>29 Производство автотранспортных средств, прицепов и полуприцепов</t>
  </si>
  <si>
    <t>31 Производство мебели</t>
  </si>
  <si>
    <t>32 Производство прочих готовых изделий</t>
  </si>
  <si>
    <t>33 Ремонт и монтаж машин и оборудования</t>
  </si>
  <si>
    <t>Раздел D ОБЕСПЕЧЕНИЕ ЭЛЕКТРИЧЕСКОЙ ЭНЕРГИЕЙ, ГАЗОМ И ПАРОМ; КОНДИЦИОНИРОВАНИЕ ВОЗДУХА</t>
  </si>
  <si>
    <t>Раздел Е ВОДОСНАБЖЕНИЕ; ВОДООТВЕДЕНИЕ, ОРГАНИЗАЦИЯ СБОРА И УТИЛИЗАЦИИ ОТХОДОВ, ДЕЯТЕЛЬНОСТЬ ПО ЛИКВИДАЦИИ ЗАГРЯЗНЕНИЙ</t>
  </si>
  <si>
    <t>Раздел G ТОРГОВЛЯ ОПТОВАЯ И РОЗНИЧНАЯ; РЕМОНТ АВТОТРАНСПОРТНЫХ СРЕДСТВ И МОТОЦИКЛОВ</t>
  </si>
  <si>
    <t>Раздел Н ТРАНСПОРТИРОВКА И ХРАНЕНИЕ</t>
  </si>
  <si>
    <t>Раздел I ДЕЯТЕЛЬНОСТЬ ГОСТИНИЦ И ПРЕДПРИЯТИЙ ОБЩЕСТВЕННОГО ПИТАНИЯ</t>
  </si>
  <si>
    <t>Раздел L ДЕЯТЕЛЬНОСТЬ ПО ОПЕРАЦИЯМ С НЕДВИЖИМЫМ ИМУЩЕСТВОМ</t>
  </si>
  <si>
    <t>Раздел N ДЕЯТЕЛЬНОСТЬ АДМИНИСТРАТИВНАЯ И СОПУТСТВУЮЩИЕ ДОПОЛНИТЕЛЬНЫЕ УСЛУГИ</t>
  </si>
  <si>
    <t>Раздел О ГОСУДАРСТВЕННОЕ УПРАВЛЕНИЕ И ОБЕСПЕЧЕНИЕ ВОЕННОЙ БЕЗОПАСНОСТИ; СОЦИАЛЬНОЕ ОБЕСПЕЧЕНИЕ</t>
  </si>
  <si>
    <t>Раздел Q ДЕЯТЕЛЬНОСТЬ В ОБЛАСТИ ЗДРАВООХРАНЕНИЯ И СОЦИАЛЬНЫХ УСЛУГ</t>
  </si>
  <si>
    <t>Раздел R ДЕЯТЕЛЬНОСТЬ В ОБЛАСТИ КУЛЬТУРЫ, СПОРТА, ОРГАНИЗАЦИИ ДОСУГА И РАЗВЛЕЧЕНИЙ</t>
  </si>
  <si>
    <t>Раздел S ПРЕДОСТАВЛЕНИЕ ПРОЧИХ ВИДОВ УСЛУГ</t>
  </si>
  <si>
    <t>Ед. изм.</t>
  </si>
  <si>
    <t>прочие предприятия</t>
  </si>
  <si>
    <t xml:space="preserve">          -  по малым и  микро- предприятиям </t>
  </si>
  <si>
    <t>из них -по крупным и средним предприятиям: ( итог стат.таб 2; по предприятиям - из таб  стат.)</t>
  </si>
  <si>
    <t>Раздел К ДЕЯТЕЛЬНОСТЬ ФИНАНСОВАЯ И СТРАХОВАЯ</t>
  </si>
  <si>
    <t>I. Численность населения на конец года</t>
  </si>
  <si>
    <t>чел.</t>
  </si>
  <si>
    <t>темп роста (снижения) к предыдущему году</t>
  </si>
  <si>
    <t>Рождаемость</t>
  </si>
  <si>
    <r>
      <t>Смертность</t>
    </r>
    <r>
      <rPr>
        <sz val="10"/>
        <rFont val="Times New Roman"/>
        <family val="1"/>
        <charset val="204"/>
      </rPr>
      <t xml:space="preserve"> </t>
    </r>
  </si>
  <si>
    <r>
      <t>Естественный прирост или убыл</t>
    </r>
    <r>
      <rPr>
        <sz val="10"/>
        <rFont val="Times New Roman"/>
        <family val="1"/>
        <charset val="204"/>
      </rPr>
      <t>ь</t>
    </r>
  </si>
  <si>
    <r>
      <t>Миграция</t>
    </r>
    <r>
      <rPr>
        <sz val="10"/>
        <rFont val="Times New Roman"/>
        <family val="1"/>
        <charset val="204"/>
      </rPr>
      <t xml:space="preserve"> (прирост или убыль)</t>
    </r>
  </si>
  <si>
    <t>Население в трудоспособном возрасте</t>
  </si>
  <si>
    <t>II. Среднесписочная численность работников (полный круг) - всего,   В ТОМ ЧИСЛЕ по видам экономической деятельности (ОКВЭД)  (Контроль! Показатель д.б. равен аналогичн.пок-лю из формы расчет по зарплате)</t>
  </si>
  <si>
    <t xml:space="preserve">III. Среднесписочная численность работников по полн.кругу предпр.-всего </t>
  </si>
  <si>
    <t xml:space="preserve">III. Среднесписочная численность работников по полн.кругу предпр.-всего (д.б. равна предыдущей строке), в т.ч по ФОРМАМ СОБСТВЕННОСТИ:   </t>
  </si>
  <si>
    <t xml:space="preserve">IV. Среднесписочная численность работников в бюджетной сфере </t>
  </si>
  <si>
    <t>2020 год факт</t>
  </si>
  <si>
    <t>1 вариант (консервативный)</t>
  </si>
  <si>
    <t>2 вариант (базовый)</t>
  </si>
  <si>
    <t>Раздел С  ОБРАБАТЫВАЮЩИЕ ПРОИЗВОДСТВА</t>
  </si>
  <si>
    <t>Раздел F СТРОИТЕЛЬСТВО</t>
  </si>
  <si>
    <t>Раздел J ДЕЯТЕЛЬНОСТЬ В ОБЛАСТИ ИНФОРМАЦИИ И СВЯЗИ</t>
  </si>
  <si>
    <t>Раздел М ДЕЯТЕЛЬНОСТЬ ПРОФЕССИОНАЛЬНАЯ, НАУЧНАЯ И ТЕХНИЧЕСКАЯ</t>
  </si>
  <si>
    <t>Раздел Р ОБРАЗОВАНИЕ</t>
  </si>
  <si>
    <t>Адыгейское отделение № 8620 филиал ПАО Сбербанк</t>
  </si>
  <si>
    <t>ФГБОУ ВО "Адыгейский государственный университет"</t>
  </si>
  <si>
    <t>ФГБОУ ВО "Майкопский государственный технологический университет"</t>
  </si>
  <si>
    <t>МУП "Майкопводоканал"</t>
  </si>
  <si>
    <t>филиал ООО "Титул" Волховец</t>
  </si>
  <si>
    <t>ООО "Газпром трансгаз Краснодар"</t>
  </si>
  <si>
    <t>ПАО "Зарем"</t>
  </si>
  <si>
    <t>ООО "Зарем П"</t>
  </si>
  <si>
    <t>ЗАО Шпагатная фабрика "Майкопская"</t>
  </si>
  <si>
    <t>ООО фирма "Комплекс Агро"</t>
  </si>
  <si>
    <t>ООО "МПК" Пивоваренный завод Майкопский</t>
  </si>
  <si>
    <t>ООО "Питейный дом"</t>
  </si>
  <si>
    <t>Общеобразовательные организации, подведомственные Комитету по образованию Администрации</t>
  </si>
  <si>
    <t>Учреждения дополнительного образования, подведомственные Комитету по образованию Администрации</t>
  </si>
  <si>
    <t>Дошкольные образовательные учреждения, подведомственные Комитету по образованию Администрации</t>
  </si>
  <si>
    <t>Школа для детей с ОВЗ</t>
  </si>
  <si>
    <t>Комитет по образованию Администрации МО "Город Майкоп"</t>
  </si>
  <si>
    <t>МКУ "МКЦ"</t>
  </si>
  <si>
    <t>МКУ Централизованная бухгалтерия образовательных учреждений</t>
  </si>
  <si>
    <t>Управление культуры МО "Город Майкоп"</t>
  </si>
  <si>
    <t xml:space="preserve">Детские школы искусств, подведомственные Управлению культуры </t>
  </si>
  <si>
    <t>Дома культуры, ансамбли, подведомственные Управлению культуры</t>
  </si>
  <si>
    <t>ЗАО "Молкомбинат "Адыгейский"</t>
  </si>
  <si>
    <t>ООО "МПЗ "Конкорд"</t>
  </si>
  <si>
    <t>ООО ПКФ "Пактар"</t>
  </si>
  <si>
    <t>ООО "Фирма Гранит"</t>
  </si>
  <si>
    <t>ООО "Майкопское грузовое автотранспортное предприятие"</t>
  </si>
  <si>
    <t>ООО "СМУ-38"</t>
  </si>
  <si>
    <t>ООО "Газпром межрегионгаз Майкоп"</t>
  </si>
  <si>
    <t>Филиал ФГУП "Радио-телевизионный передающий центр РА"</t>
  </si>
  <si>
    <t>АО "Газпром газораспределение Майкоп"</t>
  </si>
  <si>
    <t>ООО "Майкопский машзавод"</t>
  </si>
  <si>
    <t>МУП "Майкопское троллейбусное управление"</t>
  </si>
  <si>
    <t>АО АТЭК Майкопские тепловые сети</t>
  </si>
  <si>
    <t>АО "Майкопский станкостроительный завод им. М.В. Фрунзе"</t>
  </si>
  <si>
    <t>АО "Дорожно-строительное управление № 3"</t>
  </si>
  <si>
    <t>ГБУЗ РА "Адыгейская республиканская клиническая больница"</t>
  </si>
  <si>
    <t>ГБУЗ РА "Адыгейская республиканская детская клиническая больница"</t>
  </si>
  <si>
    <t>ГБУЗ РА "Адыгейский республиканский клинический онкологический диспансер"</t>
  </si>
  <si>
    <t>ГБУЗ РА "Адыгейский республиканский клинический психоневрологический диспансер"</t>
  </si>
  <si>
    <t>ГБУЗ РА "Адыгейский республиканский клинический противотуберкулезный диспансер"</t>
  </si>
  <si>
    <t>ГБУЗ РА "Адыгейский республиканский клинический кожно-венерологический диспансер"</t>
  </si>
  <si>
    <t>ГБУЗ РА "Адыгейский республиканский наркологический диспансер"</t>
  </si>
  <si>
    <t>ГБУЗ РА "Адыгейская республиканская клиническая стоматологическая поликлиника"</t>
  </si>
  <si>
    <t>ГБУЗ РА "Адыгейская республиканская станция переливания крови"</t>
  </si>
  <si>
    <t>ГБУЗ РА "Адыгейское республиканское бюро судебно-медицинской экспертизы"</t>
  </si>
  <si>
    <t>ГБУЗ РА "Адыгейская республиканская поликлиника медицинской реабилитации"</t>
  </si>
  <si>
    <t>ГБУЗ РА "Адыгейский республиканский центр общественного здоровья и медицинской профилактики"</t>
  </si>
  <si>
    <t>ГБУЗ РА "Медицинский информационно-аналитический центр Министерства здравоохранения РА"</t>
  </si>
  <si>
    <t>ГБУЗ РА "Майкопская городская клиническая больница"</t>
  </si>
  <si>
    <t>ГБУЗ РА "Адыгейская республиканская клиническая инфекционная больница"</t>
  </si>
  <si>
    <t>ГБУЗ РА "Майкопская городская поликлиника"</t>
  </si>
  <si>
    <t>ГБУЗ РА "Майкопская городская детская поликлиника"</t>
  </si>
  <si>
    <t>ГБУЗ РА "Адыгейская республиканская станция скорой медицинской помощи и центр медицины катастроф"</t>
  </si>
  <si>
    <t>ГБУЗ РА "Молочная кухня"</t>
  </si>
  <si>
    <t>ГБУЗ РА "Детский санаторий Росинка"</t>
  </si>
  <si>
    <t>ГКУ РА "Централизованная бухгалтерия учреждений здравоохранения РА"</t>
  </si>
  <si>
    <t>ООО "Металл Конструкция"</t>
  </si>
  <si>
    <t>УФПС РА АО "Почта России"</t>
  </si>
  <si>
    <t>ОАО "Полиграф-Юг"</t>
  </si>
  <si>
    <t>ООО "Картонтара"</t>
  </si>
  <si>
    <t>2021 год факт</t>
  </si>
  <si>
    <t>2025 год прогноз</t>
  </si>
  <si>
    <t>ООО ТД "Виктория"</t>
  </si>
  <si>
    <t>ФИЛИАЛ "СФТ ПАКЕДЖИНГ МАЙКОП" ООО "СФТ ПАКЕДЖИНГ"</t>
  </si>
  <si>
    <t>АО "Автоколонна № 1491"</t>
  </si>
  <si>
    <t>ООО "Майпласт"</t>
  </si>
  <si>
    <t>ООО "Бак-Строй"</t>
  </si>
  <si>
    <t>ООО "Южгазстрой"</t>
  </si>
  <si>
    <t>МБУК "Централизованная библиотечная система"</t>
  </si>
  <si>
    <t>Комитет по физической культуре и спорту МО "Город Майкоп"</t>
  </si>
  <si>
    <t>ГБУЗ РА "Ханская поликлиника"</t>
  </si>
  <si>
    <t>ГБПОО РА "Майкопский медицинский колледж"</t>
  </si>
  <si>
    <t>ГУП РА "Аптечная база"</t>
  </si>
  <si>
    <t>Собственность общественных и религиозных организаций (объединений)</t>
  </si>
  <si>
    <t>Смешанная российская собственность, б/ин.участия -всего</t>
  </si>
  <si>
    <t>2022 год факт</t>
  </si>
  <si>
    <t>2026 год прогноз</t>
  </si>
  <si>
    <t>АО СЗ "Адыгпромстрой"</t>
  </si>
  <si>
    <t>ООО «ЭкоЦентр»</t>
  </si>
  <si>
    <t>МПП "Киево-Жураки</t>
  </si>
  <si>
    <t>ООО "Газпром добыча Краснодар"- Каневскому ГПУ</t>
  </si>
  <si>
    <t>ООО "Волшебница"</t>
  </si>
  <si>
    <t>МБУ СШОР № 1 им. С.М. Джанчатова</t>
  </si>
  <si>
    <t>МАУ "СОЦ "Майкоп"</t>
  </si>
  <si>
    <t>Исп. Задорожная Оксана Валерьевна                                    тел.  52-31-55</t>
  </si>
  <si>
    <t>2023 год факт</t>
  </si>
  <si>
    <t>2027 год прогноз</t>
  </si>
  <si>
    <t>Труд-2027 численность</t>
  </si>
  <si>
    <t>Прогноз развития демографии, численности и занятости населения по муниципальному образованию "Город Майкоп" на 2025-2027 годы</t>
  </si>
  <si>
    <t>2024 год оценка</t>
  </si>
  <si>
    <t>МБУ СШОР № 2 им. В.С. Максимова</t>
  </si>
  <si>
    <t>Управление архитектуры и градостроительства МО "Город Майкоп"</t>
  </si>
  <si>
    <t xml:space="preserve">МКУ Централизованная бухгалтерия </t>
  </si>
  <si>
    <t>Филиал "Майкопский" АО"Московское протезно-ортопедическое предприятие"</t>
  </si>
  <si>
    <t>ООО ППП "Буран"</t>
  </si>
  <si>
    <t xml:space="preserve">ПАО "Россети Кубань" Адыгейские электрические сети </t>
  </si>
  <si>
    <t>ООО "Майкопская ТЭЦ"</t>
  </si>
  <si>
    <t>полиграф</t>
  </si>
  <si>
    <t>30 Производство прочих транспортных средств и оборудования</t>
  </si>
  <si>
    <t>ООО Лимонадная фабрика "Майкопская"</t>
  </si>
  <si>
    <r>
      <t xml:space="preserve">Раздел А - СЕЛЬСКОЕ, ЛЕСНОЕ ХОЗЯЙСТВО, ОХОТА, РЫБОЛОВСТВО И РЫБОВОДСТВО </t>
    </r>
    <r>
      <rPr>
        <sz val="10"/>
        <color theme="1" tint="4.9989318521683403E-2"/>
        <rFont val="Times New Roman"/>
        <family val="1"/>
        <charset val="204"/>
      </rPr>
      <t xml:space="preserve">(факт из данных стат форм,  прогноз -расчетно по предприятиям) </t>
    </r>
  </si>
  <si>
    <t>Майкопская ГЭС ООО "Лукойл-Экоэнерго"</t>
  </si>
  <si>
    <t>Заместитель председателя Комитета по экономике                                                                                      З.Н. Дауров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</si>
</sst>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00"/>
    <numFmt numFmtId="166" formatCode="0.0"/>
    <numFmt numFmtId="167" formatCode="_-* #,##0_-;\-* #,##0_-;_-* &quot;-&quot;??_-;_-@_-"/>
    <numFmt numFmtId="168" formatCode="#,##0.0"/>
  </numFmts>
  <fonts count="1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i/>
      <sz val="10"/>
      <color theme="1" tint="4.9989318521683403E-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vertical="top"/>
      <protection locked="0"/>
    </xf>
    <xf numFmtId="1" fontId="2" fillId="0" borderId="0" xfId="0" applyNumberFormat="1" applyFont="1" applyAlignment="1">
      <alignment vertical="top" wrapText="1"/>
    </xf>
    <xf numFmtId="166" fontId="2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165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 applyProtection="1">
      <alignment vertical="top"/>
      <protection locked="0"/>
    </xf>
    <xf numFmtId="2" fontId="2" fillId="0" borderId="0" xfId="0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 vertical="top"/>
      <protection locked="0"/>
    </xf>
    <xf numFmtId="49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/>
      <protection locked="0"/>
    </xf>
    <xf numFmtId="166" fontId="2" fillId="0" borderId="0" xfId="0" applyNumberFormat="1" applyFont="1" applyAlignment="1" applyProtection="1">
      <alignment vertical="top" wrapText="1"/>
      <protection locked="0"/>
    </xf>
    <xf numFmtId="2" fontId="2" fillId="0" borderId="0" xfId="0" applyNumberFormat="1" applyFont="1" applyAlignment="1">
      <alignment vertical="top" wrapText="1"/>
    </xf>
    <xf numFmtId="2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>
      <alignment vertical="top" wrapText="1"/>
    </xf>
    <xf numFmtId="0" fontId="6" fillId="0" borderId="0" xfId="0" applyFont="1" applyProtection="1">
      <protection locked="0"/>
    </xf>
    <xf numFmtId="0" fontId="6" fillId="0" borderId="0" xfId="0" applyFont="1"/>
    <xf numFmtId="167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166" fontId="2" fillId="0" borderId="0" xfId="0" applyNumberFormat="1" applyFont="1" applyProtection="1">
      <protection locked="0"/>
    </xf>
    <xf numFmtId="165" fontId="2" fillId="0" borderId="0" xfId="0" applyNumberFormat="1" applyFont="1"/>
    <xf numFmtId="3" fontId="2" fillId="0" borderId="2" xfId="1" applyNumberFormat="1" applyFont="1" applyFill="1" applyBorder="1" applyAlignment="1" applyProtection="1">
      <alignment horizontal="center" vertical="center" wrapText="1"/>
    </xf>
    <xf numFmtId="3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1" applyNumberFormat="1" applyFont="1" applyFill="1" applyBorder="1" applyAlignment="1" applyProtection="1">
      <alignment wrapText="1"/>
      <protection locked="0"/>
    </xf>
    <xf numFmtId="49" fontId="14" fillId="0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Protection="1">
      <protection locked="0"/>
    </xf>
    <xf numFmtId="49" fontId="1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top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168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vertical="top" wrapText="1"/>
    </xf>
    <xf numFmtId="167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vertical="top" wrapText="1"/>
    </xf>
    <xf numFmtId="0" fontId="2" fillId="0" borderId="0" xfId="0" applyFont="1" applyFill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>
      <alignment vertical="top" wrapText="1"/>
    </xf>
    <xf numFmtId="165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 applyProtection="1">
      <alignment horizontal="center" vertical="top" wrapText="1"/>
      <protection locked="0"/>
    </xf>
    <xf numFmtId="165" fontId="2" fillId="0" borderId="0" xfId="0" applyNumberFormat="1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top"/>
    </xf>
    <xf numFmtId="0" fontId="6" fillId="0" borderId="0" xfId="0" applyFont="1" applyFill="1" applyAlignment="1" applyProtection="1">
      <alignment horizontal="center" vertical="top"/>
      <protection locked="0"/>
    </xf>
    <xf numFmtId="0" fontId="8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top" wrapText="1"/>
    </xf>
    <xf numFmtId="0" fontId="6" fillId="0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5" fillId="0" borderId="2" xfId="0" applyNumberFormat="1" applyFont="1" applyFill="1" applyBorder="1" applyAlignment="1">
      <alignment vertical="top"/>
    </xf>
    <xf numFmtId="0" fontId="4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4"/>
  <sheetViews>
    <sheetView tabSelected="1" zoomScale="130" zoomScaleNormal="130" workbookViewId="0">
      <pane ySplit="7" topLeftCell="A8" activePane="bottomLeft" state="frozen"/>
      <selection pane="bottomLeft" activeCell="M446" sqref="A1:M446"/>
    </sheetView>
  </sheetViews>
  <sheetFormatPr defaultRowHeight="12.75" x14ac:dyDescent="0.2"/>
  <cols>
    <col min="1" max="1" width="39.140625" style="2" customWidth="1"/>
    <col min="2" max="2" width="9.42578125" style="4" customWidth="1"/>
    <col min="3" max="4" width="11.28515625" style="4" hidden="1" customWidth="1"/>
    <col min="5" max="7" width="11.28515625" style="4" customWidth="1"/>
    <col min="8" max="8" width="10.85546875" style="4" customWidth="1"/>
    <col min="9" max="9" width="11.28515625" style="4" customWidth="1"/>
    <col min="10" max="10" width="11" style="1" customWidth="1"/>
    <col min="11" max="11" width="11.42578125" style="1" customWidth="1"/>
    <col min="12" max="12" width="11" style="1" customWidth="1"/>
    <col min="13" max="13" width="10.85546875" style="1" customWidth="1"/>
    <col min="14" max="14" width="9.140625" style="1"/>
    <col min="15" max="15" width="10.5703125" style="1" bestFit="1" customWidth="1"/>
    <col min="16" max="16384" width="9.140625" style="1"/>
  </cols>
  <sheetData>
    <row r="1" spans="1:15" x14ac:dyDescent="0.2">
      <c r="A1" s="53"/>
      <c r="B1" s="54"/>
      <c r="C1" s="54"/>
      <c r="D1" s="54"/>
      <c r="E1" s="54"/>
      <c r="F1" s="54"/>
      <c r="G1" s="54"/>
      <c r="H1" s="54"/>
      <c r="I1" s="54"/>
      <c r="J1" s="50"/>
      <c r="K1" s="50"/>
      <c r="L1" s="50"/>
      <c r="M1" s="50"/>
    </row>
    <row r="2" spans="1:15" ht="15.75" x14ac:dyDescent="0.25">
      <c r="A2" s="98" t="s">
        <v>161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5" x14ac:dyDescent="0.2">
      <c r="A3" s="53"/>
      <c r="B3" s="54"/>
      <c r="C3" s="54"/>
      <c r="D3" s="54"/>
      <c r="E3" s="54"/>
      <c r="F3" s="54"/>
      <c r="G3" s="54"/>
      <c r="H3" s="54"/>
      <c r="I3" s="54"/>
      <c r="J3" s="50"/>
      <c r="K3" s="50"/>
      <c r="L3" s="50"/>
      <c r="M3" s="50"/>
    </row>
    <row r="4" spans="1:15" x14ac:dyDescent="0.2">
      <c r="A4" s="53"/>
      <c r="B4" s="54"/>
      <c r="C4" s="54"/>
      <c r="D4" s="54"/>
      <c r="E4" s="54"/>
      <c r="F4" s="54"/>
      <c r="G4" s="54"/>
      <c r="H4" s="54"/>
      <c r="I4" s="54"/>
      <c r="J4" s="50"/>
      <c r="K4" s="50"/>
      <c r="L4" s="50"/>
      <c r="M4" s="55" t="s">
        <v>160</v>
      </c>
    </row>
    <row r="5" spans="1:15" x14ac:dyDescent="0.2">
      <c r="A5" s="53"/>
      <c r="B5" s="54"/>
      <c r="C5" s="54"/>
      <c r="D5" s="54"/>
      <c r="E5" s="54"/>
      <c r="F5" s="54"/>
      <c r="G5" s="54"/>
      <c r="H5" s="54"/>
      <c r="I5" s="54"/>
      <c r="J5" s="50"/>
      <c r="K5" s="50"/>
      <c r="L5" s="50"/>
      <c r="M5" s="50"/>
    </row>
    <row r="6" spans="1:15" ht="12.75" customHeight="1" x14ac:dyDescent="0.2">
      <c r="A6" s="95" t="s">
        <v>0</v>
      </c>
      <c r="B6" s="96" t="s">
        <v>47</v>
      </c>
      <c r="C6" s="102" t="s">
        <v>64</v>
      </c>
      <c r="D6" s="96" t="s">
        <v>133</v>
      </c>
      <c r="E6" s="96" t="s">
        <v>148</v>
      </c>
      <c r="F6" s="104" t="s">
        <v>158</v>
      </c>
      <c r="G6" s="102" t="s">
        <v>162</v>
      </c>
      <c r="H6" s="99" t="s">
        <v>134</v>
      </c>
      <c r="I6" s="100"/>
      <c r="J6" s="99" t="s">
        <v>149</v>
      </c>
      <c r="K6" s="100"/>
      <c r="L6" s="96" t="s">
        <v>159</v>
      </c>
      <c r="M6" s="96"/>
    </row>
    <row r="7" spans="1:15" ht="38.25" x14ac:dyDescent="0.2">
      <c r="A7" s="95"/>
      <c r="B7" s="96"/>
      <c r="C7" s="103"/>
      <c r="D7" s="95"/>
      <c r="E7" s="95"/>
      <c r="F7" s="105"/>
      <c r="G7" s="103"/>
      <c r="H7" s="56" t="s">
        <v>65</v>
      </c>
      <c r="I7" s="56" t="s">
        <v>66</v>
      </c>
      <c r="J7" s="56" t="s">
        <v>65</v>
      </c>
      <c r="K7" s="56" t="s">
        <v>66</v>
      </c>
      <c r="L7" s="56" t="s">
        <v>65</v>
      </c>
      <c r="M7" s="56" t="s">
        <v>66</v>
      </c>
      <c r="O7" s="92"/>
    </row>
    <row r="8" spans="1:15" s="35" customFormat="1" x14ac:dyDescent="0.2">
      <c r="A8" s="57" t="s">
        <v>52</v>
      </c>
      <c r="B8" s="58" t="s">
        <v>53</v>
      </c>
      <c r="C8" s="42">
        <f>164575+C10-C11+C13</f>
        <v>161892</v>
      </c>
      <c r="D8" s="42">
        <v>167830</v>
      </c>
      <c r="E8" s="42">
        <v>163766</v>
      </c>
      <c r="F8" s="42">
        <f>E8+F12+F13</f>
        <v>161898</v>
      </c>
      <c r="G8" s="42">
        <f>F8+G12+G13</f>
        <v>160893</v>
      </c>
      <c r="H8" s="42">
        <f t="shared" ref="H8" si="0">G8+H12+H13</f>
        <v>160026</v>
      </c>
      <c r="I8" s="42">
        <f>G8+I12+I13</f>
        <v>160026</v>
      </c>
      <c r="J8" s="42">
        <f>I8+J12+J13</f>
        <v>159341</v>
      </c>
      <c r="K8" s="42">
        <f>I8+K12+K13</f>
        <v>159341</v>
      </c>
      <c r="L8" s="42">
        <f>K8+L12+L13</f>
        <v>158867</v>
      </c>
      <c r="M8" s="42">
        <f>K8+M12+M13</f>
        <v>158867</v>
      </c>
    </row>
    <row r="9" spans="1:15" s="36" customFormat="1" x14ac:dyDescent="0.2">
      <c r="A9" s="59" t="s">
        <v>54</v>
      </c>
      <c r="B9" s="58" t="s">
        <v>1</v>
      </c>
      <c r="C9" s="60">
        <v>98.4</v>
      </c>
      <c r="D9" s="60">
        <f>D8/C8*100</f>
        <v>103.66787735033232</v>
      </c>
      <c r="E9" s="60">
        <f t="shared" ref="E9" si="1">E8/D8*100</f>
        <v>97.578502055651555</v>
      </c>
      <c r="F9" s="60">
        <f>F8/E8*100</f>
        <v>98.859348094232018</v>
      </c>
      <c r="G9" s="60">
        <f t="shared" ref="G9:L9" si="2">G8/F8*100</f>
        <v>99.379238779972582</v>
      </c>
      <c r="H9" s="60">
        <f>H8/G8*100</f>
        <v>99.461132553933368</v>
      </c>
      <c r="I9" s="60">
        <f>I8/G8*100</f>
        <v>99.461132553933368</v>
      </c>
      <c r="J9" s="60">
        <f t="shared" si="2"/>
        <v>99.571944559009168</v>
      </c>
      <c r="K9" s="60">
        <f>K8/I8*100</f>
        <v>99.571944559009168</v>
      </c>
      <c r="L9" s="60">
        <f t="shared" si="2"/>
        <v>99.702524773912543</v>
      </c>
      <c r="M9" s="60">
        <f>M8/K8*100</f>
        <v>99.702524773912543</v>
      </c>
    </row>
    <row r="10" spans="1:15" s="36" customFormat="1" x14ac:dyDescent="0.2">
      <c r="A10" s="57" t="s">
        <v>55</v>
      </c>
      <c r="B10" s="47" t="s">
        <v>53</v>
      </c>
      <c r="C10" s="61">
        <v>1814</v>
      </c>
      <c r="D10" s="61">
        <v>1915</v>
      </c>
      <c r="E10" s="61">
        <v>1916</v>
      </c>
      <c r="F10" s="61">
        <v>1985</v>
      </c>
      <c r="G10" s="61">
        <v>1998</v>
      </c>
      <c r="H10" s="61">
        <v>2010</v>
      </c>
      <c r="I10" s="61">
        <v>2010</v>
      </c>
      <c r="J10" s="61">
        <v>2032</v>
      </c>
      <c r="K10" s="61">
        <v>2032</v>
      </c>
      <c r="L10" s="61">
        <v>2054</v>
      </c>
      <c r="M10" s="61">
        <v>2054</v>
      </c>
    </row>
    <row r="11" spans="1:15" s="35" customFormat="1" x14ac:dyDescent="0.2">
      <c r="A11" s="57" t="s">
        <v>56</v>
      </c>
      <c r="B11" s="47" t="s">
        <v>53</v>
      </c>
      <c r="C11" s="61">
        <v>2374</v>
      </c>
      <c r="D11" s="61">
        <v>2729</v>
      </c>
      <c r="E11" s="61">
        <v>2318</v>
      </c>
      <c r="F11" s="61">
        <v>1980</v>
      </c>
      <c r="G11" s="61">
        <v>1972</v>
      </c>
      <c r="H11" s="61">
        <v>1965</v>
      </c>
      <c r="I11" s="61">
        <v>1965</v>
      </c>
      <c r="J11" s="61">
        <v>1957</v>
      </c>
      <c r="K11" s="61">
        <v>1957</v>
      </c>
      <c r="L11" s="61">
        <v>1948</v>
      </c>
      <c r="M11" s="61">
        <v>1948</v>
      </c>
    </row>
    <row r="12" spans="1:15" s="35" customFormat="1" x14ac:dyDescent="0.2">
      <c r="A12" s="57" t="s">
        <v>57</v>
      </c>
      <c r="B12" s="47" t="s">
        <v>53</v>
      </c>
      <c r="C12" s="61">
        <f>C10-C11</f>
        <v>-560</v>
      </c>
      <c r="D12" s="61">
        <f>D10-D11</f>
        <v>-814</v>
      </c>
      <c r="E12" s="61">
        <f>E10-E11</f>
        <v>-402</v>
      </c>
      <c r="F12" s="61">
        <f>F10-F11</f>
        <v>5</v>
      </c>
      <c r="G12" s="61">
        <f t="shared" ref="G12:M12" si="3">G10-G11</f>
        <v>26</v>
      </c>
      <c r="H12" s="61">
        <f t="shared" si="3"/>
        <v>45</v>
      </c>
      <c r="I12" s="61">
        <f t="shared" si="3"/>
        <v>45</v>
      </c>
      <c r="J12" s="61">
        <f t="shared" si="3"/>
        <v>75</v>
      </c>
      <c r="K12" s="61">
        <f t="shared" si="3"/>
        <v>75</v>
      </c>
      <c r="L12" s="61">
        <f t="shared" si="3"/>
        <v>106</v>
      </c>
      <c r="M12" s="61">
        <f t="shared" si="3"/>
        <v>106</v>
      </c>
    </row>
    <row r="13" spans="1:15" s="35" customFormat="1" x14ac:dyDescent="0.2">
      <c r="A13" s="57" t="s">
        <v>58</v>
      </c>
      <c r="B13" s="47" t="s">
        <v>53</v>
      </c>
      <c r="C13" s="61">
        <v>-2123</v>
      </c>
      <c r="D13" s="61">
        <v>747</v>
      </c>
      <c r="E13" s="61">
        <v>-3662</v>
      </c>
      <c r="F13" s="61">
        <v>-1873</v>
      </c>
      <c r="G13" s="61">
        <v>-1031</v>
      </c>
      <c r="H13" s="61">
        <v>-912</v>
      </c>
      <c r="I13" s="61">
        <v>-912</v>
      </c>
      <c r="J13" s="61">
        <v>-760</v>
      </c>
      <c r="K13" s="61">
        <v>-760</v>
      </c>
      <c r="L13" s="61">
        <v>-580</v>
      </c>
      <c r="M13" s="61">
        <v>-580</v>
      </c>
    </row>
    <row r="14" spans="1:15" s="35" customFormat="1" x14ac:dyDescent="0.2">
      <c r="A14" s="57" t="s">
        <v>59</v>
      </c>
      <c r="B14" s="47" t="s">
        <v>53</v>
      </c>
      <c r="C14" s="43">
        <v>88279</v>
      </c>
      <c r="D14" s="43">
        <v>92002</v>
      </c>
      <c r="E14" s="43">
        <v>88576</v>
      </c>
      <c r="F14" s="43">
        <v>88359</v>
      </c>
      <c r="G14" s="43">
        <v>88090</v>
      </c>
      <c r="H14" s="43">
        <v>87724</v>
      </c>
      <c r="I14" s="43">
        <v>87826</v>
      </c>
      <c r="J14" s="43">
        <v>87623</v>
      </c>
      <c r="K14" s="43">
        <v>87747</v>
      </c>
      <c r="L14" s="43">
        <v>87509</v>
      </c>
      <c r="M14" s="44">
        <v>87613</v>
      </c>
    </row>
    <row r="15" spans="1:15" ht="76.5" x14ac:dyDescent="0.2">
      <c r="A15" s="62" t="s">
        <v>60</v>
      </c>
      <c r="B15" s="47" t="s">
        <v>53</v>
      </c>
      <c r="C15" s="37">
        <f>C17+C19</f>
        <v>47551</v>
      </c>
      <c r="D15" s="37">
        <f>D17+D19</f>
        <v>47289</v>
      </c>
      <c r="E15" s="37">
        <f t="shared" ref="E15" si="4">E17+E19</f>
        <v>46174.7</v>
      </c>
      <c r="F15" s="37">
        <f>F17+F19</f>
        <v>45513.599999999999</v>
      </c>
      <c r="G15" s="37">
        <f t="shared" ref="G15:L15" si="5">G17+G19</f>
        <v>45370</v>
      </c>
      <c r="H15" s="37">
        <f>H17+H19</f>
        <v>45400</v>
      </c>
      <c r="I15" s="37">
        <f t="shared" si="5"/>
        <v>45424</v>
      </c>
      <c r="J15" s="37">
        <f t="shared" si="5"/>
        <v>45435</v>
      </c>
      <c r="K15" s="37">
        <f>K17+K19</f>
        <v>45483</v>
      </c>
      <c r="L15" s="37">
        <f t="shared" si="5"/>
        <v>45469</v>
      </c>
      <c r="M15" s="37">
        <f>M17+M19</f>
        <v>45534</v>
      </c>
    </row>
    <row r="16" spans="1:15" x14ac:dyDescent="0.2">
      <c r="A16" s="63" t="s">
        <v>10</v>
      </c>
      <c r="B16" s="47" t="s">
        <v>1</v>
      </c>
      <c r="C16" s="64">
        <v>100.8</v>
      </c>
      <c r="D16" s="64">
        <f t="shared" ref="D16:F16" si="6">D15/C15*100</f>
        <v>99.449012639061223</v>
      </c>
      <c r="E16" s="64">
        <f t="shared" si="6"/>
        <v>97.643638055361706</v>
      </c>
      <c r="F16" s="64">
        <f t="shared" si="6"/>
        <v>98.568263572908975</v>
      </c>
      <c r="G16" s="64">
        <f>G15/F15*100</f>
        <v>99.68448991070801</v>
      </c>
      <c r="H16" s="64">
        <f>H15/G15*100</f>
        <v>100.0661229887591</v>
      </c>
      <c r="I16" s="64">
        <f>I15/G15*100</f>
        <v>100.11902137976637</v>
      </c>
      <c r="J16" s="64">
        <f>J15/H15*100</f>
        <v>100.07709251101322</v>
      </c>
      <c r="K16" s="64">
        <f>K15/I15*100</f>
        <v>100.12988728425502</v>
      </c>
      <c r="L16" s="64">
        <f>L15/J15*100</f>
        <v>100.07483217783646</v>
      </c>
      <c r="M16" s="64">
        <f>M15/K15*100</f>
        <v>100.11212980674098</v>
      </c>
    </row>
    <row r="17" spans="1:13" ht="25.5" x14ac:dyDescent="0.2">
      <c r="A17" s="65" t="s">
        <v>2</v>
      </c>
      <c r="B17" s="47" t="s">
        <v>53</v>
      </c>
      <c r="C17" s="66">
        <f t="shared" ref="C17:M17" si="7">C23+C47+C56+C224+C236+C244+C257+C266+C279+C287+C297+C305+C313+C323+C329+C340+C357+C384+C394</f>
        <v>37596</v>
      </c>
      <c r="D17" s="66">
        <f t="shared" si="7"/>
        <v>37272</v>
      </c>
      <c r="E17" s="66">
        <f t="shared" si="7"/>
        <v>36124.699999999997</v>
      </c>
      <c r="F17" s="66">
        <f t="shared" si="7"/>
        <v>35617.599999999999</v>
      </c>
      <c r="G17" s="66">
        <f t="shared" si="7"/>
        <v>35504</v>
      </c>
      <c r="H17" s="66">
        <f t="shared" si="7"/>
        <v>35521</v>
      </c>
      <c r="I17" s="66">
        <f t="shared" si="7"/>
        <v>35534</v>
      </c>
      <c r="J17" s="66">
        <f t="shared" si="7"/>
        <v>35536</v>
      </c>
      <c r="K17" s="66">
        <f t="shared" si="7"/>
        <v>35559</v>
      </c>
      <c r="L17" s="66">
        <f t="shared" si="7"/>
        <v>35549</v>
      </c>
      <c r="M17" s="66">
        <f t="shared" si="7"/>
        <v>35582</v>
      </c>
    </row>
    <row r="18" spans="1:13" x14ac:dyDescent="0.2">
      <c r="A18" s="63" t="s">
        <v>10</v>
      </c>
      <c r="B18" s="47" t="s">
        <v>1</v>
      </c>
      <c r="C18" s="64">
        <v>101.2</v>
      </c>
      <c r="D18" s="64">
        <f>D17/C17*100</f>
        <v>99.138206192148104</v>
      </c>
      <c r="E18" s="64">
        <f t="shared" ref="E18" si="8">E17/D17*100</f>
        <v>96.921817986692417</v>
      </c>
      <c r="F18" s="64">
        <f>F17/E17*100</f>
        <v>98.596251318350042</v>
      </c>
      <c r="G18" s="64">
        <f>G17/F17*100</f>
        <v>99.681056556309244</v>
      </c>
      <c r="H18" s="64">
        <f>H17/G17*100</f>
        <v>100.04788192879674</v>
      </c>
      <c r="I18" s="64">
        <f>I17/G17*100</f>
        <v>100.08449752140605</v>
      </c>
      <c r="J18" s="64">
        <f>J17/H17*100</f>
        <v>100.04222854086315</v>
      </c>
      <c r="K18" s="64">
        <f>K17/I17*100</f>
        <v>100.0703551528114</v>
      </c>
      <c r="L18" s="64">
        <f>L17/J17*100</f>
        <v>100.03658262044124</v>
      </c>
      <c r="M18" s="64">
        <f>M17/K17*100</f>
        <v>100.06468123400545</v>
      </c>
    </row>
    <row r="19" spans="1:13" x14ac:dyDescent="0.2">
      <c r="A19" s="65" t="s">
        <v>9</v>
      </c>
      <c r="B19" s="47" t="s">
        <v>53</v>
      </c>
      <c r="C19" s="66">
        <f t="shared" ref="C19:M19" si="9">C25+C49+C58+C232+C240+C248+C262+C272+C281+C293+C301+C307+C319+C325+C336+C353+C380+C390+C398</f>
        <v>9955</v>
      </c>
      <c r="D19" s="66">
        <f t="shared" si="9"/>
        <v>10017</v>
      </c>
      <c r="E19" s="66">
        <f t="shared" si="9"/>
        <v>10050</v>
      </c>
      <c r="F19" s="66">
        <f t="shared" si="9"/>
        <v>9896</v>
      </c>
      <c r="G19" s="66">
        <f t="shared" si="9"/>
        <v>9866</v>
      </c>
      <c r="H19" s="66">
        <f t="shared" si="9"/>
        <v>9879</v>
      </c>
      <c r="I19" s="66">
        <f t="shared" si="9"/>
        <v>9890</v>
      </c>
      <c r="J19" s="66">
        <f t="shared" si="9"/>
        <v>9899</v>
      </c>
      <c r="K19" s="66">
        <f t="shared" si="9"/>
        <v>9924</v>
      </c>
      <c r="L19" s="66">
        <f t="shared" si="9"/>
        <v>9920</v>
      </c>
      <c r="M19" s="66">
        <f t="shared" si="9"/>
        <v>9952</v>
      </c>
    </row>
    <row r="20" spans="1:13" x14ac:dyDescent="0.2">
      <c r="A20" s="63" t="s">
        <v>10</v>
      </c>
      <c r="B20" s="47" t="s">
        <v>1</v>
      </c>
      <c r="C20" s="64">
        <v>99.2</v>
      </c>
      <c r="D20" s="64">
        <f>D19/C19*100</f>
        <v>100.62280261175289</v>
      </c>
      <c r="E20" s="64">
        <f t="shared" ref="E20" si="10">E19/D19*100</f>
        <v>100.32943995208146</v>
      </c>
      <c r="F20" s="64">
        <f>F19/E19*100</f>
        <v>98.46766169154229</v>
      </c>
      <c r="G20" s="64">
        <f>G19/F19*100</f>
        <v>99.696847210994349</v>
      </c>
      <c r="H20" s="64">
        <f>H19/G19*100</f>
        <v>100.13176565984188</v>
      </c>
      <c r="I20" s="64">
        <f>I19/G19*100</f>
        <v>100.24325967970809</v>
      </c>
      <c r="J20" s="64">
        <f>J19/H19*100</f>
        <v>100.20244964065188</v>
      </c>
      <c r="K20" s="64">
        <f>K19/I19*100</f>
        <v>100.34378159757331</v>
      </c>
      <c r="L20" s="64">
        <f>L19/J19*100</f>
        <v>100.21214264067078</v>
      </c>
      <c r="M20" s="64">
        <f>M19/K19*100</f>
        <v>100.28214429665458</v>
      </c>
    </row>
    <row r="21" spans="1:13" ht="51" x14ac:dyDescent="0.2">
      <c r="A21" s="67" t="s">
        <v>173</v>
      </c>
      <c r="B21" s="47" t="s">
        <v>53</v>
      </c>
      <c r="C21" s="68">
        <f>C23+C25</f>
        <v>390</v>
      </c>
      <c r="D21" s="68">
        <f t="shared" ref="D21" si="11">D23+D25</f>
        <v>371</v>
      </c>
      <c r="E21" s="68">
        <f>E23+E25</f>
        <v>378</v>
      </c>
      <c r="F21" s="68">
        <f>F23+F25</f>
        <v>369</v>
      </c>
      <c r="G21" s="68">
        <f>G23+G25</f>
        <v>350</v>
      </c>
      <c r="H21" s="68">
        <f>H23+H25</f>
        <v>354</v>
      </c>
      <c r="I21" s="68">
        <f t="shared" ref="I21:M21" si="12">I23+I25</f>
        <v>358</v>
      </c>
      <c r="J21" s="68">
        <f t="shared" si="12"/>
        <v>357</v>
      </c>
      <c r="K21" s="68">
        <f t="shared" si="12"/>
        <v>361</v>
      </c>
      <c r="L21" s="68">
        <f t="shared" si="12"/>
        <v>357</v>
      </c>
      <c r="M21" s="68">
        <f t="shared" si="12"/>
        <v>361</v>
      </c>
    </row>
    <row r="22" spans="1:13" x14ac:dyDescent="0.2">
      <c r="A22" s="63" t="s">
        <v>10</v>
      </c>
      <c r="B22" s="47" t="s">
        <v>1</v>
      </c>
      <c r="C22" s="64">
        <v>95.1</v>
      </c>
      <c r="D22" s="64">
        <f>D21/C21*100</f>
        <v>95.128205128205124</v>
      </c>
      <c r="E22" s="64">
        <f t="shared" ref="E22" si="13">E21/D21*100</f>
        <v>101.88679245283019</v>
      </c>
      <c r="F22" s="64">
        <f>F21/E21*100</f>
        <v>97.61904761904762</v>
      </c>
      <c r="G22" s="64">
        <f>G21/F21*100</f>
        <v>94.850948509485107</v>
      </c>
      <c r="H22" s="64">
        <f>H21/G21*100</f>
        <v>101.14285714285714</v>
      </c>
      <c r="I22" s="64">
        <f>I21/G21*100</f>
        <v>102.28571428571429</v>
      </c>
      <c r="J22" s="64">
        <f>J21/H21*100</f>
        <v>100.84745762711864</v>
      </c>
      <c r="K22" s="64">
        <f>K21/I21*100</f>
        <v>100.83798882681565</v>
      </c>
      <c r="L22" s="64">
        <f>L21/J21*100</f>
        <v>100</v>
      </c>
      <c r="M22" s="64">
        <f>M21/K21*100</f>
        <v>100</v>
      </c>
    </row>
    <row r="23" spans="1:13" ht="25.5" x14ac:dyDescent="0.2">
      <c r="A23" s="69" t="s">
        <v>2</v>
      </c>
      <c r="B23" s="47" t="s">
        <v>53</v>
      </c>
      <c r="C23" s="68">
        <f>C29+C35</f>
        <v>192</v>
      </c>
      <c r="D23" s="68">
        <f>D29+D35</f>
        <v>166</v>
      </c>
      <c r="E23" s="68">
        <f>E29+E35+E41</f>
        <v>167</v>
      </c>
      <c r="F23" s="68">
        <f>F29+F35+F41</f>
        <v>161</v>
      </c>
      <c r="G23" s="68">
        <f>G29+G35+G41</f>
        <v>155</v>
      </c>
      <c r="H23" s="68">
        <f t="shared" ref="H23:M23" si="14">H29+H35+H41</f>
        <v>159</v>
      </c>
      <c r="I23" s="68">
        <f>I29+I35+I41</f>
        <v>162</v>
      </c>
      <c r="J23" s="68">
        <f>J29+J35+J41</f>
        <v>160</v>
      </c>
      <c r="K23" s="68">
        <f t="shared" si="14"/>
        <v>163</v>
      </c>
      <c r="L23" s="68">
        <f t="shared" si="14"/>
        <v>160</v>
      </c>
      <c r="M23" s="68">
        <f t="shared" si="14"/>
        <v>163</v>
      </c>
    </row>
    <row r="24" spans="1:13" x14ac:dyDescent="0.2">
      <c r="A24" s="63" t="s">
        <v>10</v>
      </c>
      <c r="B24" s="47" t="s">
        <v>1</v>
      </c>
      <c r="C24" s="64">
        <v>90.6</v>
      </c>
      <c r="D24" s="64">
        <f>D23/C23*100</f>
        <v>86.458333333333343</v>
      </c>
      <c r="E24" s="64">
        <f t="shared" ref="E24" si="15">E23/D23*100</f>
        <v>100.60240963855422</v>
      </c>
      <c r="F24" s="64">
        <f>F23/E23*100</f>
        <v>96.407185628742525</v>
      </c>
      <c r="G24" s="64">
        <f>G23/F23*100</f>
        <v>96.273291925465841</v>
      </c>
      <c r="H24" s="64">
        <f>H23/G23*100</f>
        <v>102.58064516129033</v>
      </c>
      <c r="I24" s="64">
        <f>I23/G23*100</f>
        <v>104.51612903225806</v>
      </c>
      <c r="J24" s="64">
        <f>J23/H23*100</f>
        <v>100.62893081761007</v>
      </c>
      <c r="K24" s="64">
        <f>K23/I23*100</f>
        <v>100.61728395061729</v>
      </c>
      <c r="L24" s="64">
        <f>L23/J23*100</f>
        <v>100</v>
      </c>
      <c r="M24" s="64">
        <f>M23/K23*100</f>
        <v>100</v>
      </c>
    </row>
    <row r="25" spans="1:13" x14ac:dyDescent="0.2">
      <c r="A25" s="65" t="s">
        <v>9</v>
      </c>
      <c r="B25" s="47" t="s">
        <v>53</v>
      </c>
      <c r="C25" s="68">
        <f t="shared" ref="C25:E25" si="16">C31+C37+C43</f>
        <v>198</v>
      </c>
      <c r="D25" s="68">
        <f t="shared" si="16"/>
        <v>205</v>
      </c>
      <c r="E25" s="68">
        <f t="shared" si="16"/>
        <v>211</v>
      </c>
      <c r="F25" s="68">
        <f>F31+F37+F43</f>
        <v>208</v>
      </c>
      <c r="G25" s="68">
        <f t="shared" ref="G25:M25" si="17">G31+G37+G43</f>
        <v>195</v>
      </c>
      <c r="H25" s="68">
        <f t="shared" si="17"/>
        <v>195</v>
      </c>
      <c r="I25" s="68">
        <f t="shared" si="17"/>
        <v>196</v>
      </c>
      <c r="J25" s="68">
        <f t="shared" si="17"/>
        <v>197</v>
      </c>
      <c r="K25" s="68">
        <f t="shared" si="17"/>
        <v>198</v>
      </c>
      <c r="L25" s="68">
        <f t="shared" si="17"/>
        <v>197</v>
      </c>
      <c r="M25" s="68">
        <f t="shared" si="17"/>
        <v>198</v>
      </c>
    </row>
    <row r="26" spans="1:13" x14ac:dyDescent="0.2">
      <c r="A26" s="63" t="s">
        <v>10</v>
      </c>
      <c r="B26" s="47" t="s">
        <v>1</v>
      </c>
      <c r="C26" s="64">
        <v>100</v>
      </c>
      <c r="D26" s="64">
        <f>D25/C25*100</f>
        <v>103.53535353535352</v>
      </c>
      <c r="E26" s="64">
        <f t="shared" ref="E26" si="18">E25/D25*100</f>
        <v>102.92682926829269</v>
      </c>
      <c r="F26" s="64">
        <f>F25/E25*100</f>
        <v>98.578199052132703</v>
      </c>
      <c r="G26" s="64">
        <f>G25/F25*100</f>
        <v>93.75</v>
      </c>
      <c r="H26" s="64">
        <f>H25/G25*100</f>
        <v>100</v>
      </c>
      <c r="I26" s="64">
        <f>I25/G25*100</f>
        <v>100.51282051282051</v>
      </c>
      <c r="J26" s="64">
        <f>J25/H25*100</f>
        <v>101.02564102564102</v>
      </c>
      <c r="K26" s="64">
        <f>K25/I25*100</f>
        <v>101.0204081632653</v>
      </c>
      <c r="L26" s="64">
        <f>L25/J25*100</f>
        <v>100</v>
      </c>
      <c r="M26" s="64">
        <f>M25/K25*100</f>
        <v>100</v>
      </c>
    </row>
    <row r="27" spans="1:13" ht="40.5" x14ac:dyDescent="0.2">
      <c r="A27" s="52" t="s">
        <v>11</v>
      </c>
      <c r="B27" s="47" t="s">
        <v>53</v>
      </c>
      <c r="C27" s="68">
        <f>C29+C31</f>
        <v>343</v>
      </c>
      <c r="D27" s="68">
        <f>D29+D31</f>
        <v>322</v>
      </c>
      <c r="E27" s="68">
        <f t="shared" ref="E27:M27" si="19">E29+E31</f>
        <v>341</v>
      </c>
      <c r="F27" s="68">
        <f t="shared" si="19"/>
        <v>326</v>
      </c>
      <c r="G27" s="68">
        <f t="shared" si="19"/>
        <v>308</v>
      </c>
      <c r="H27" s="68">
        <f t="shared" si="19"/>
        <v>311</v>
      </c>
      <c r="I27" s="68">
        <f t="shared" si="19"/>
        <v>315</v>
      </c>
      <c r="J27" s="68">
        <f t="shared" si="19"/>
        <v>313</v>
      </c>
      <c r="K27" s="68">
        <f t="shared" si="19"/>
        <v>317</v>
      </c>
      <c r="L27" s="68">
        <f t="shared" si="19"/>
        <v>313</v>
      </c>
      <c r="M27" s="68">
        <f t="shared" si="19"/>
        <v>317</v>
      </c>
    </row>
    <row r="28" spans="1:13" x14ac:dyDescent="0.2">
      <c r="A28" s="63" t="s">
        <v>10</v>
      </c>
      <c r="B28" s="47" t="s">
        <v>1</v>
      </c>
      <c r="C28" s="64">
        <v>94.2</v>
      </c>
      <c r="D28" s="64">
        <f>D27/C27*100</f>
        <v>93.877551020408163</v>
      </c>
      <c r="E28" s="64">
        <f t="shared" ref="E28" si="20">E27/D27*100</f>
        <v>105.90062111801242</v>
      </c>
      <c r="F28" s="64">
        <f>F27/E27*100</f>
        <v>95.601173020527867</v>
      </c>
      <c r="G28" s="64">
        <f>G27/F27*100</f>
        <v>94.478527607361968</v>
      </c>
      <c r="H28" s="64">
        <f>H27/G27*100</f>
        <v>100.97402597402598</v>
      </c>
      <c r="I28" s="64">
        <f>I27/G27*100</f>
        <v>102.27272727272727</v>
      </c>
      <c r="J28" s="64">
        <f>J27/H27*100</f>
        <v>100.64308681672026</v>
      </c>
      <c r="K28" s="64">
        <f>K27/I27*100</f>
        <v>100.63492063492063</v>
      </c>
      <c r="L28" s="64">
        <f>L27/J27*100</f>
        <v>100</v>
      </c>
      <c r="M28" s="64">
        <f>M27/K27*100</f>
        <v>100</v>
      </c>
    </row>
    <row r="29" spans="1:13" ht="38.25" x14ac:dyDescent="0.2">
      <c r="A29" s="69" t="s">
        <v>50</v>
      </c>
      <c r="B29" s="47" t="s">
        <v>53</v>
      </c>
      <c r="C29" s="70">
        <v>172</v>
      </c>
      <c r="D29" s="68">
        <v>147</v>
      </c>
      <c r="E29" s="68">
        <v>149</v>
      </c>
      <c r="F29" s="68">
        <v>143</v>
      </c>
      <c r="G29" s="68">
        <v>138</v>
      </c>
      <c r="H29" s="68">
        <v>141</v>
      </c>
      <c r="I29" s="68">
        <v>144</v>
      </c>
      <c r="J29" s="68">
        <v>142</v>
      </c>
      <c r="K29" s="68">
        <v>145</v>
      </c>
      <c r="L29" s="68">
        <v>142</v>
      </c>
      <c r="M29" s="68">
        <v>145</v>
      </c>
    </row>
    <row r="30" spans="1:13" x14ac:dyDescent="0.2">
      <c r="A30" s="63" t="s">
        <v>10</v>
      </c>
      <c r="B30" s="47" t="s">
        <v>1</v>
      </c>
      <c r="C30" s="64">
        <v>89.1</v>
      </c>
      <c r="D30" s="64">
        <f>E29/D29*100</f>
        <v>101.36054421768708</v>
      </c>
      <c r="E30" s="64">
        <f>F29/E29*100</f>
        <v>95.973154362416096</v>
      </c>
      <c r="F30" s="64">
        <f>F29/E29*100</f>
        <v>95.973154362416096</v>
      </c>
      <c r="G30" s="64">
        <f>G29/F29*100</f>
        <v>96.503496503496507</v>
      </c>
      <c r="H30" s="64">
        <f>H29/G29*100</f>
        <v>102.17391304347827</v>
      </c>
      <c r="I30" s="64">
        <f>I29/G29*100</f>
        <v>104.34782608695652</v>
      </c>
      <c r="J30" s="64">
        <f>J29/H29*100</f>
        <v>100.70921985815602</v>
      </c>
      <c r="K30" s="64">
        <f>K29/I29*100</f>
        <v>100.69444444444444</v>
      </c>
      <c r="L30" s="64">
        <f>L29/J29*100</f>
        <v>100</v>
      </c>
      <c r="M30" s="64">
        <f>M29/K29*100</f>
        <v>100</v>
      </c>
    </row>
    <row r="31" spans="1:13" x14ac:dyDescent="0.2">
      <c r="A31" s="69" t="s">
        <v>49</v>
      </c>
      <c r="B31" s="47" t="s">
        <v>53</v>
      </c>
      <c r="C31" s="68">
        <v>171</v>
      </c>
      <c r="D31" s="68">
        <v>175</v>
      </c>
      <c r="E31" s="68">
        <v>192</v>
      </c>
      <c r="F31" s="68">
        <v>183</v>
      </c>
      <c r="G31" s="68">
        <v>170</v>
      </c>
      <c r="H31" s="68">
        <v>170</v>
      </c>
      <c r="I31" s="68">
        <v>171</v>
      </c>
      <c r="J31" s="68">
        <v>171</v>
      </c>
      <c r="K31" s="68">
        <v>172</v>
      </c>
      <c r="L31" s="68">
        <v>171</v>
      </c>
      <c r="M31" s="68">
        <v>172</v>
      </c>
    </row>
    <row r="32" spans="1:13" x14ac:dyDescent="0.2">
      <c r="A32" s="63" t="s">
        <v>10</v>
      </c>
      <c r="B32" s="47" t="s">
        <v>1</v>
      </c>
      <c r="C32" s="64">
        <v>100</v>
      </c>
      <c r="D32" s="64">
        <f>D31/C31*100</f>
        <v>102.3391812865497</v>
      </c>
      <c r="E32" s="64">
        <f t="shared" ref="E32" si="21">E31/D31*100</f>
        <v>109.71428571428572</v>
      </c>
      <c r="F32" s="64">
        <f>F31/E31*100</f>
        <v>95.3125</v>
      </c>
      <c r="G32" s="64">
        <f>G31/F31*100</f>
        <v>92.896174863387984</v>
      </c>
      <c r="H32" s="64">
        <f>H31/G31*100</f>
        <v>100</v>
      </c>
      <c r="I32" s="64">
        <f>I31/G31*100</f>
        <v>100.58823529411765</v>
      </c>
      <c r="J32" s="64">
        <f>J31/H31*100</f>
        <v>100.58823529411765</v>
      </c>
      <c r="K32" s="64">
        <f>K31/I31*100</f>
        <v>100.58479532163742</v>
      </c>
      <c r="L32" s="64">
        <f>L31/J31*100</f>
        <v>100</v>
      </c>
      <c r="M32" s="64">
        <f>M31/K31*100</f>
        <v>100</v>
      </c>
    </row>
    <row r="33" spans="1:13" ht="13.5" x14ac:dyDescent="0.2">
      <c r="A33" s="52" t="s">
        <v>12</v>
      </c>
      <c r="B33" s="47" t="s">
        <v>53</v>
      </c>
      <c r="C33" s="68">
        <f>C35+C37</f>
        <v>37</v>
      </c>
      <c r="D33" s="68">
        <f t="shared" ref="D33:M33" si="22">D35+D37</f>
        <v>43</v>
      </c>
      <c r="E33" s="68">
        <f t="shared" si="22"/>
        <v>35</v>
      </c>
      <c r="F33" s="68">
        <f t="shared" si="22"/>
        <v>38</v>
      </c>
      <c r="G33" s="68">
        <f t="shared" si="22"/>
        <v>37</v>
      </c>
      <c r="H33" s="68">
        <f t="shared" si="22"/>
        <v>38</v>
      </c>
      <c r="I33" s="68">
        <f t="shared" si="22"/>
        <v>38</v>
      </c>
      <c r="J33" s="68">
        <f t="shared" si="22"/>
        <v>38</v>
      </c>
      <c r="K33" s="68">
        <f t="shared" si="22"/>
        <v>38</v>
      </c>
      <c r="L33" s="68">
        <f t="shared" si="22"/>
        <v>38</v>
      </c>
      <c r="M33" s="68">
        <f t="shared" si="22"/>
        <v>38</v>
      </c>
    </row>
    <row r="34" spans="1:13" x14ac:dyDescent="0.2">
      <c r="A34" s="63" t="s">
        <v>10</v>
      </c>
      <c r="B34" s="47" t="s">
        <v>1</v>
      </c>
      <c r="C34" s="64">
        <v>102.8</v>
      </c>
      <c r="D34" s="64">
        <f>D33/C33*100</f>
        <v>116.21621621621621</v>
      </c>
      <c r="E34" s="64">
        <f t="shared" ref="E34" si="23">E33/D33*100</f>
        <v>81.395348837209298</v>
      </c>
      <c r="F34" s="64">
        <f>F33/E33*100</f>
        <v>108.57142857142857</v>
      </c>
      <c r="G34" s="64">
        <f>G33/F33*100</f>
        <v>97.368421052631575</v>
      </c>
      <c r="H34" s="64">
        <f>H33/G33*100</f>
        <v>102.70270270270269</v>
      </c>
      <c r="I34" s="64">
        <f>I33/G33*100</f>
        <v>102.70270270270269</v>
      </c>
      <c r="J34" s="64">
        <f>J33/H33*100</f>
        <v>100</v>
      </c>
      <c r="K34" s="64">
        <f>K33/I33*100</f>
        <v>100</v>
      </c>
      <c r="L34" s="64">
        <f>L33/J33*100</f>
        <v>100</v>
      </c>
      <c r="M34" s="64">
        <f>M33/K33*100</f>
        <v>100</v>
      </c>
    </row>
    <row r="35" spans="1:13" ht="38.25" x14ac:dyDescent="0.2">
      <c r="A35" s="69" t="s">
        <v>50</v>
      </c>
      <c r="B35" s="47" t="s">
        <v>53</v>
      </c>
      <c r="C35" s="68">
        <v>20</v>
      </c>
      <c r="D35" s="68">
        <v>19</v>
      </c>
      <c r="E35" s="68">
        <v>18</v>
      </c>
      <c r="F35" s="68">
        <v>18</v>
      </c>
      <c r="G35" s="68">
        <v>17</v>
      </c>
      <c r="H35" s="68">
        <v>18</v>
      </c>
      <c r="I35" s="68">
        <v>18</v>
      </c>
      <c r="J35" s="68">
        <v>18</v>
      </c>
      <c r="K35" s="68">
        <v>18</v>
      </c>
      <c r="L35" s="68">
        <v>18</v>
      </c>
      <c r="M35" s="68">
        <v>18</v>
      </c>
    </row>
    <row r="36" spans="1:13" x14ac:dyDescent="0.2">
      <c r="A36" s="63" t="s">
        <v>10</v>
      </c>
      <c r="B36" s="47" t="s">
        <v>1</v>
      </c>
      <c r="C36" s="64">
        <v>105.3</v>
      </c>
      <c r="D36" s="64">
        <f>D35/C35*100</f>
        <v>95</v>
      </c>
      <c r="E36" s="64">
        <f t="shared" ref="E36" si="24">E35/D35*100</f>
        <v>94.73684210526315</v>
      </c>
      <c r="F36" s="64">
        <f>F35/E35*100</f>
        <v>100</v>
      </c>
      <c r="G36" s="64">
        <f>G35/F35*100</f>
        <v>94.444444444444443</v>
      </c>
      <c r="H36" s="64">
        <f>H35/G35*100</f>
        <v>105.88235294117648</v>
      </c>
      <c r="I36" s="64">
        <f>I35/G35*100</f>
        <v>105.88235294117648</v>
      </c>
      <c r="J36" s="64">
        <f>J35/H35*100</f>
        <v>100</v>
      </c>
      <c r="K36" s="64">
        <f>K35/I35*100</f>
        <v>100</v>
      </c>
      <c r="L36" s="64">
        <f>L35/J35*100</f>
        <v>100</v>
      </c>
      <c r="M36" s="64">
        <f>M35/K35*100</f>
        <v>100</v>
      </c>
    </row>
    <row r="37" spans="1:13" x14ac:dyDescent="0.2">
      <c r="A37" s="69" t="s">
        <v>49</v>
      </c>
      <c r="B37" s="47" t="s">
        <v>53</v>
      </c>
      <c r="C37" s="68">
        <v>17</v>
      </c>
      <c r="D37" s="68">
        <v>24</v>
      </c>
      <c r="E37" s="68">
        <v>17</v>
      </c>
      <c r="F37" s="68">
        <v>20</v>
      </c>
      <c r="G37" s="68">
        <v>20</v>
      </c>
      <c r="H37" s="68">
        <v>20</v>
      </c>
      <c r="I37" s="68">
        <v>20</v>
      </c>
      <c r="J37" s="68">
        <v>20</v>
      </c>
      <c r="K37" s="68">
        <v>20</v>
      </c>
      <c r="L37" s="68">
        <v>20</v>
      </c>
      <c r="M37" s="68">
        <v>20</v>
      </c>
    </row>
    <row r="38" spans="1:13" x14ac:dyDescent="0.2">
      <c r="A38" s="63" t="s">
        <v>10</v>
      </c>
      <c r="B38" s="47" t="s">
        <v>1</v>
      </c>
      <c r="C38" s="64">
        <v>100</v>
      </c>
      <c r="D38" s="64">
        <f>D37/C37*100</f>
        <v>141.1764705882353</v>
      </c>
      <c r="E38" s="64">
        <f t="shared" ref="E38" si="25">E37/D37*100</f>
        <v>70.833333333333343</v>
      </c>
      <c r="F38" s="64">
        <f>F37/E37*100</f>
        <v>117.64705882352942</v>
      </c>
      <c r="G38" s="64">
        <f>G37/F37*100</f>
        <v>100</v>
      </c>
      <c r="H38" s="64">
        <f>H37/G37*100</f>
        <v>100</v>
      </c>
      <c r="I38" s="64">
        <f>I37/G37*100</f>
        <v>100</v>
      </c>
      <c r="J38" s="64">
        <f>J37/H37*100</f>
        <v>100</v>
      </c>
      <c r="K38" s="64">
        <f>K37/I37*100</f>
        <v>100</v>
      </c>
      <c r="L38" s="64">
        <f>L37/J37*100</f>
        <v>100</v>
      </c>
      <c r="M38" s="64">
        <f>M37/K37*100</f>
        <v>100</v>
      </c>
    </row>
    <row r="39" spans="1:13" ht="13.5" x14ac:dyDescent="0.2">
      <c r="A39" s="46" t="s">
        <v>13</v>
      </c>
      <c r="B39" s="47" t="s">
        <v>53</v>
      </c>
      <c r="C39" s="68">
        <f>C41+C43</f>
        <v>10</v>
      </c>
      <c r="D39" s="68">
        <f t="shared" ref="D39:M39" si="26">D41+D43</f>
        <v>6</v>
      </c>
      <c r="E39" s="68">
        <f>E41+E43</f>
        <v>2</v>
      </c>
      <c r="F39" s="68">
        <f t="shared" si="26"/>
        <v>5</v>
      </c>
      <c r="G39" s="68">
        <f t="shared" si="26"/>
        <v>5</v>
      </c>
      <c r="H39" s="68">
        <f t="shared" si="26"/>
        <v>5</v>
      </c>
      <c r="I39" s="68">
        <f t="shared" si="26"/>
        <v>5</v>
      </c>
      <c r="J39" s="68">
        <f t="shared" si="26"/>
        <v>6</v>
      </c>
      <c r="K39" s="68">
        <f t="shared" si="26"/>
        <v>6</v>
      </c>
      <c r="L39" s="68">
        <f t="shared" si="26"/>
        <v>6</v>
      </c>
      <c r="M39" s="68">
        <f t="shared" si="26"/>
        <v>6</v>
      </c>
    </row>
    <row r="40" spans="1:13" x14ac:dyDescent="0.2">
      <c r="A40" s="63" t="s">
        <v>10</v>
      </c>
      <c r="B40" s="47" t="s">
        <v>1</v>
      </c>
      <c r="C40" s="64">
        <v>100</v>
      </c>
      <c r="D40" s="64">
        <f>D39/C39*100</f>
        <v>60</v>
      </c>
      <c r="E40" s="64">
        <f t="shared" ref="E40" si="27">E39/D39*100</f>
        <v>33.333333333333329</v>
      </c>
      <c r="F40" s="64">
        <f>F39/E39*100</f>
        <v>250</v>
      </c>
      <c r="G40" s="64">
        <f>G39/F39*100</f>
        <v>100</v>
      </c>
      <c r="H40" s="64">
        <f>H39/G39*100</f>
        <v>100</v>
      </c>
      <c r="I40" s="64">
        <f>I39/G39*100</f>
        <v>100</v>
      </c>
      <c r="J40" s="64">
        <f>J39/H39*100</f>
        <v>120</v>
      </c>
      <c r="K40" s="64">
        <f>K39/I39*100</f>
        <v>120</v>
      </c>
      <c r="L40" s="64">
        <f>L39/J39*100</f>
        <v>100</v>
      </c>
      <c r="M40" s="64">
        <f>M39/K39*100</f>
        <v>100</v>
      </c>
    </row>
    <row r="41" spans="1:13" ht="38.25" x14ac:dyDescent="0.2">
      <c r="A41" s="69" t="s">
        <v>50</v>
      </c>
      <c r="B41" s="47" t="s">
        <v>53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</row>
    <row r="42" spans="1:13" x14ac:dyDescent="0.2">
      <c r="A42" s="63" t="s">
        <v>10</v>
      </c>
      <c r="B42" s="47" t="s">
        <v>1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</row>
    <row r="43" spans="1:13" x14ac:dyDescent="0.2">
      <c r="A43" s="69" t="s">
        <v>49</v>
      </c>
      <c r="B43" s="47" t="s">
        <v>53</v>
      </c>
      <c r="C43" s="68">
        <v>10</v>
      </c>
      <c r="D43" s="68">
        <v>6</v>
      </c>
      <c r="E43" s="68">
        <v>2</v>
      </c>
      <c r="F43" s="68">
        <v>5</v>
      </c>
      <c r="G43" s="68">
        <v>5</v>
      </c>
      <c r="H43" s="68">
        <v>5</v>
      </c>
      <c r="I43" s="68">
        <v>5</v>
      </c>
      <c r="J43" s="68">
        <v>6</v>
      </c>
      <c r="K43" s="68">
        <v>6</v>
      </c>
      <c r="L43" s="68">
        <v>6</v>
      </c>
      <c r="M43" s="68">
        <v>6</v>
      </c>
    </row>
    <row r="44" spans="1:13" x14ac:dyDescent="0.2">
      <c r="A44" s="63" t="s">
        <v>10</v>
      </c>
      <c r="B44" s="47" t="s">
        <v>1</v>
      </c>
      <c r="C44" s="64">
        <v>100</v>
      </c>
      <c r="D44" s="64">
        <f>D43/C43*100</f>
        <v>60</v>
      </c>
      <c r="E44" s="64">
        <f t="shared" ref="E44" si="28">E43/D43*100</f>
        <v>33.333333333333329</v>
      </c>
      <c r="F44" s="64">
        <f>F43/E43*100</f>
        <v>250</v>
      </c>
      <c r="G44" s="64">
        <f>G43/F43*100</f>
        <v>100</v>
      </c>
      <c r="H44" s="64">
        <f>H43/G43*100</f>
        <v>100</v>
      </c>
      <c r="I44" s="64">
        <f>I43/G43*100</f>
        <v>100</v>
      </c>
      <c r="J44" s="64">
        <f>J43/H43*100</f>
        <v>120</v>
      </c>
      <c r="K44" s="64">
        <f>K43/I43*100</f>
        <v>120</v>
      </c>
      <c r="L44" s="64">
        <f>L43/J43*100</f>
        <v>100</v>
      </c>
      <c r="M44" s="64">
        <f>M43/K43*100</f>
        <v>100</v>
      </c>
    </row>
    <row r="45" spans="1:13" ht="27" x14ac:dyDescent="0.2">
      <c r="A45" s="71" t="s">
        <v>14</v>
      </c>
      <c r="B45" s="47" t="s">
        <v>53</v>
      </c>
      <c r="C45" s="68">
        <f>C47+C49</f>
        <v>108</v>
      </c>
      <c r="D45" s="68">
        <f t="shared" ref="D45:M45" si="29">D47+D49</f>
        <v>116</v>
      </c>
      <c r="E45" s="68">
        <f>E47+E49</f>
        <v>116</v>
      </c>
      <c r="F45" s="68">
        <f t="shared" si="29"/>
        <v>139</v>
      </c>
      <c r="G45" s="68">
        <f t="shared" si="29"/>
        <v>173</v>
      </c>
      <c r="H45" s="68">
        <f t="shared" si="29"/>
        <v>206</v>
      </c>
      <c r="I45" s="68">
        <f t="shared" si="29"/>
        <v>206</v>
      </c>
      <c r="J45" s="68">
        <f t="shared" si="29"/>
        <v>245</v>
      </c>
      <c r="K45" s="68">
        <f t="shared" si="29"/>
        <v>245</v>
      </c>
      <c r="L45" s="68">
        <f t="shared" si="29"/>
        <v>257</v>
      </c>
      <c r="M45" s="68">
        <f t="shared" si="29"/>
        <v>257</v>
      </c>
    </row>
    <row r="46" spans="1:13" x14ac:dyDescent="0.2">
      <c r="A46" s="63" t="s">
        <v>10</v>
      </c>
      <c r="B46" s="47" t="s">
        <v>1</v>
      </c>
      <c r="C46" s="64">
        <v>80</v>
      </c>
      <c r="D46" s="64">
        <f>D45/C45*100</f>
        <v>107.40740740740742</v>
      </c>
      <c r="E46" s="64">
        <f t="shared" ref="E46" si="30">E45/D45*100</f>
        <v>100</v>
      </c>
      <c r="F46" s="64">
        <f>F45/E45*100</f>
        <v>119.82758620689656</v>
      </c>
      <c r="G46" s="64">
        <f>G45/F45*100</f>
        <v>124.46043165467626</v>
      </c>
      <c r="H46" s="64">
        <f>H45/G45*100</f>
        <v>119.07514450867052</v>
      </c>
      <c r="I46" s="64">
        <f>I45/G45*100</f>
        <v>119.07514450867052</v>
      </c>
      <c r="J46" s="64">
        <f>J45/H45*100</f>
        <v>118.93203883495144</v>
      </c>
      <c r="K46" s="64">
        <f>K45/I45*100</f>
        <v>118.93203883495144</v>
      </c>
      <c r="L46" s="64">
        <f>L45/J45*100</f>
        <v>104.89795918367346</v>
      </c>
      <c r="M46" s="64">
        <f>M45/K45*100</f>
        <v>104.89795918367346</v>
      </c>
    </row>
    <row r="47" spans="1:13" ht="38.25" x14ac:dyDescent="0.2">
      <c r="A47" s="69" t="s">
        <v>50</v>
      </c>
      <c r="B47" s="47" t="s">
        <v>53</v>
      </c>
      <c r="C47" s="68">
        <v>1</v>
      </c>
      <c r="D47" s="68">
        <v>1</v>
      </c>
      <c r="E47" s="68">
        <v>1</v>
      </c>
      <c r="F47" s="68">
        <v>1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</row>
    <row r="48" spans="1:13" x14ac:dyDescent="0.2">
      <c r="A48" s="63" t="s">
        <v>10</v>
      </c>
      <c r="B48" s="47" t="s">
        <v>1</v>
      </c>
      <c r="C48" s="64">
        <v>3.8</v>
      </c>
      <c r="D48" s="64">
        <f>D47/C47*100</f>
        <v>100</v>
      </c>
      <c r="E48" s="64">
        <f t="shared" ref="E48" si="31">E47/D47*100</f>
        <v>100</v>
      </c>
      <c r="F48" s="64">
        <f>F47/E47*100</f>
        <v>100</v>
      </c>
      <c r="G48" s="64">
        <f>G47/F47*100</f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</row>
    <row r="49" spans="1:13" x14ac:dyDescent="0.2">
      <c r="A49" s="69" t="s">
        <v>49</v>
      </c>
      <c r="B49" s="47" t="s">
        <v>53</v>
      </c>
      <c r="C49" s="64">
        <f>C51+C52+C53</f>
        <v>107</v>
      </c>
      <c r="D49" s="64">
        <f>D51+D52+D53</f>
        <v>115</v>
      </c>
      <c r="E49" s="68">
        <f>SUM(E51:E53)</f>
        <v>115</v>
      </c>
      <c r="F49" s="68">
        <f>SUM(F51:F53)</f>
        <v>138</v>
      </c>
      <c r="G49" s="68">
        <f>SUM(G51:G53)</f>
        <v>173</v>
      </c>
      <c r="H49" s="68">
        <f>SUM(H51:H53)</f>
        <v>206</v>
      </c>
      <c r="I49" s="68">
        <f t="shared" ref="I49:M49" si="32">SUM(I51:I53)</f>
        <v>206</v>
      </c>
      <c r="J49" s="68">
        <f>SUM(J51:J53)</f>
        <v>245</v>
      </c>
      <c r="K49" s="68">
        <f t="shared" si="32"/>
        <v>245</v>
      </c>
      <c r="L49" s="68">
        <f t="shared" si="32"/>
        <v>257</v>
      </c>
      <c r="M49" s="68">
        <f t="shared" si="32"/>
        <v>257</v>
      </c>
    </row>
    <row r="50" spans="1:13" x14ac:dyDescent="0.2">
      <c r="A50" s="63" t="s">
        <v>10</v>
      </c>
      <c r="B50" s="47" t="s">
        <v>1</v>
      </c>
      <c r="C50" s="64">
        <v>98.2</v>
      </c>
      <c r="D50" s="64">
        <f>D49/C49*100</f>
        <v>107.4766355140187</v>
      </c>
      <c r="E50" s="64">
        <f t="shared" ref="E50" si="33">E49/D49*100</f>
        <v>100</v>
      </c>
      <c r="F50" s="64">
        <f>F49/E49*100</f>
        <v>120</v>
      </c>
      <c r="G50" s="64">
        <f>G49/F49*100</f>
        <v>125.36231884057972</v>
      </c>
      <c r="H50" s="64">
        <f>H49/G49*100</f>
        <v>119.07514450867052</v>
      </c>
      <c r="I50" s="64">
        <f>I49/G49*100</f>
        <v>119.07514450867052</v>
      </c>
      <c r="J50" s="64">
        <f>J49/H49*100</f>
        <v>118.93203883495144</v>
      </c>
      <c r="K50" s="64">
        <f>K49/I49*100</f>
        <v>118.93203883495144</v>
      </c>
      <c r="L50" s="64">
        <f>L49/J49*100</f>
        <v>104.89795918367346</v>
      </c>
      <c r="M50" s="64">
        <f>M49/K49*100</f>
        <v>104.89795918367346</v>
      </c>
    </row>
    <row r="51" spans="1:13" ht="25.5" x14ac:dyDescent="0.2">
      <c r="A51" s="72" t="s">
        <v>153</v>
      </c>
      <c r="B51" s="47" t="s">
        <v>53</v>
      </c>
      <c r="C51" s="64"/>
      <c r="D51" s="64"/>
      <c r="E51" s="68">
        <v>9</v>
      </c>
      <c r="F51" s="68">
        <v>9</v>
      </c>
      <c r="G51" s="68">
        <v>9</v>
      </c>
      <c r="H51" s="68">
        <v>9</v>
      </c>
      <c r="I51" s="68">
        <v>9</v>
      </c>
      <c r="J51" s="68">
        <v>9</v>
      </c>
      <c r="K51" s="68">
        <v>9</v>
      </c>
      <c r="L51" s="68">
        <v>9</v>
      </c>
      <c r="M51" s="68">
        <v>9</v>
      </c>
    </row>
    <row r="52" spans="1:13" x14ac:dyDescent="0.2">
      <c r="A52" s="72" t="s">
        <v>167</v>
      </c>
      <c r="B52" s="47" t="s">
        <v>53</v>
      </c>
      <c r="C52" s="68">
        <v>11</v>
      </c>
      <c r="D52" s="68">
        <v>42</v>
      </c>
      <c r="E52" s="68">
        <v>106</v>
      </c>
      <c r="F52" s="68">
        <v>129</v>
      </c>
      <c r="G52" s="68">
        <v>164</v>
      </c>
      <c r="H52" s="68">
        <v>197</v>
      </c>
      <c r="I52" s="68">
        <v>197</v>
      </c>
      <c r="J52" s="68">
        <v>236</v>
      </c>
      <c r="K52" s="68">
        <v>236</v>
      </c>
      <c r="L52" s="68">
        <v>248</v>
      </c>
      <c r="M52" s="68">
        <v>248</v>
      </c>
    </row>
    <row r="53" spans="1:13" hidden="1" x14ac:dyDescent="0.2">
      <c r="A53" s="65" t="s">
        <v>48</v>
      </c>
      <c r="B53" s="47" t="s">
        <v>53</v>
      </c>
      <c r="C53" s="68">
        <v>96</v>
      </c>
      <c r="D53" s="68">
        <v>73</v>
      </c>
      <c r="E53" s="68"/>
      <c r="F53" s="68"/>
      <c r="G53" s="68"/>
      <c r="H53" s="68"/>
      <c r="I53" s="68"/>
      <c r="J53" s="68"/>
      <c r="K53" s="68"/>
      <c r="L53" s="68"/>
      <c r="M53" s="68"/>
    </row>
    <row r="54" spans="1:13" ht="25.5" x14ac:dyDescent="0.2">
      <c r="A54" s="57" t="s">
        <v>67</v>
      </c>
      <c r="B54" s="47" t="s">
        <v>53</v>
      </c>
      <c r="C54" s="68">
        <f>C56+C58</f>
        <v>4646</v>
      </c>
      <c r="D54" s="68">
        <f t="shared" ref="D54" si="34">D56+D58</f>
        <v>4677</v>
      </c>
      <c r="E54" s="68">
        <f>E56+E58</f>
        <v>4534</v>
      </c>
      <c r="F54" s="68">
        <f t="shared" ref="F54:M54" si="35">F56+F58</f>
        <v>4638</v>
      </c>
      <c r="G54" s="68">
        <f t="shared" si="35"/>
        <v>4808</v>
      </c>
      <c r="H54" s="68">
        <f t="shared" si="35"/>
        <v>4855</v>
      </c>
      <c r="I54" s="68">
        <f t="shared" si="35"/>
        <v>4861</v>
      </c>
      <c r="J54" s="68">
        <f t="shared" si="35"/>
        <v>4902</v>
      </c>
      <c r="K54" s="68">
        <f t="shared" si="35"/>
        <v>4913</v>
      </c>
      <c r="L54" s="68">
        <f t="shared" si="35"/>
        <v>4955</v>
      </c>
      <c r="M54" s="68">
        <f t="shared" si="35"/>
        <v>4970</v>
      </c>
    </row>
    <row r="55" spans="1:13" x14ac:dyDescent="0.2">
      <c r="A55" s="63" t="s">
        <v>10</v>
      </c>
      <c r="B55" s="47" t="s">
        <v>1</v>
      </c>
      <c r="C55" s="64">
        <v>98.3</v>
      </c>
      <c r="D55" s="64">
        <f>D54/C54*100</f>
        <v>100.6672406371072</v>
      </c>
      <c r="E55" s="64">
        <f t="shared" ref="E55" si="36">E54/D54*100</f>
        <v>96.942484498610213</v>
      </c>
      <c r="F55" s="64">
        <f>F54/E54*100</f>
        <v>102.29378032642258</v>
      </c>
      <c r="G55" s="64">
        <f>G54/F54*100</f>
        <v>103.66537300560586</v>
      </c>
      <c r="H55" s="64">
        <f>H54/G54*100</f>
        <v>100.977537437604</v>
      </c>
      <c r="I55" s="64">
        <f>I54/G54*100</f>
        <v>101.10232945091515</v>
      </c>
      <c r="J55" s="64">
        <f>J54/H54*100</f>
        <v>100.96807415036044</v>
      </c>
      <c r="K55" s="64">
        <f>K54/I54*100</f>
        <v>101.06973873688541</v>
      </c>
      <c r="L55" s="64">
        <f>L54/J54*100</f>
        <v>101.0811913504692</v>
      </c>
      <c r="M55" s="64">
        <f>M54/K54*100</f>
        <v>101.16018725829431</v>
      </c>
    </row>
    <row r="56" spans="1:13" s="2" customFormat="1" x14ac:dyDescent="0.2">
      <c r="A56" s="69" t="s">
        <v>8</v>
      </c>
      <c r="B56" s="47" t="s">
        <v>53</v>
      </c>
      <c r="C56" s="68">
        <f t="shared" ref="C56:M56" si="37">C62+C72+C85+C92+C98+C104+C112+C122+C130+C136+C142+C150+C156+C163+C169+C175+C181+C191+C203+C211+C218</f>
        <v>3274</v>
      </c>
      <c r="D56" s="68">
        <f t="shared" si="37"/>
        <v>3180</v>
      </c>
      <c r="E56" s="68">
        <f t="shared" si="37"/>
        <v>3035</v>
      </c>
      <c r="F56" s="68">
        <f t="shared" si="37"/>
        <v>3132</v>
      </c>
      <c r="G56" s="68">
        <f t="shared" si="37"/>
        <v>3366</v>
      </c>
      <c r="H56" s="68">
        <f>H62+H72+H85+H92+H98+H104+H112+H122+H130+H136+H142+H150+H156+H163+H169+H175+H181+H191+H203+H211+H218</f>
        <v>3432</v>
      </c>
      <c r="I56" s="68">
        <f t="shared" si="37"/>
        <v>3432</v>
      </c>
      <c r="J56" s="68">
        <f t="shared" si="37"/>
        <v>3464</v>
      </c>
      <c r="K56" s="68">
        <f t="shared" si="37"/>
        <v>3467</v>
      </c>
      <c r="L56" s="68">
        <f t="shared" si="37"/>
        <v>3507</v>
      </c>
      <c r="M56" s="68">
        <f t="shared" si="37"/>
        <v>3512</v>
      </c>
    </row>
    <row r="57" spans="1:13" x14ac:dyDescent="0.2">
      <c r="A57" s="63" t="s">
        <v>10</v>
      </c>
      <c r="B57" s="47" t="s">
        <v>1</v>
      </c>
      <c r="C57" s="64">
        <v>98</v>
      </c>
      <c r="D57" s="64">
        <f>D56/C56*100</f>
        <v>97.128894318875993</v>
      </c>
      <c r="E57" s="64">
        <f t="shared" ref="E57" si="38">E56/D56*100</f>
        <v>95.440251572327043</v>
      </c>
      <c r="F57" s="64">
        <f>F56/E56*100</f>
        <v>103.19604612850083</v>
      </c>
      <c r="G57" s="64">
        <f>G56/F56*100</f>
        <v>107.47126436781609</v>
      </c>
      <c r="H57" s="64">
        <f>H56/G56*100</f>
        <v>101.96078431372548</v>
      </c>
      <c r="I57" s="64">
        <f>I56/G56*100</f>
        <v>101.96078431372548</v>
      </c>
      <c r="J57" s="64">
        <f>J56/H56*100</f>
        <v>100.93240093240092</v>
      </c>
      <c r="K57" s="64">
        <f>K56/I56*100</f>
        <v>101.01981351981352</v>
      </c>
      <c r="L57" s="64">
        <f>L56/J56*100</f>
        <v>101.24133949191685</v>
      </c>
      <c r="M57" s="64">
        <f>M56/K56*100</f>
        <v>101.29795211998847</v>
      </c>
    </row>
    <row r="58" spans="1:13" x14ac:dyDescent="0.2">
      <c r="A58" s="65" t="s">
        <v>9</v>
      </c>
      <c r="B58" s="47" t="s">
        <v>53</v>
      </c>
      <c r="C58" s="68">
        <f>C68+C78+C88+C94+C100+C108+C116+C124+C132+C138+C144+C152+C159+C165+C171+C177+C185+C193+C205+C214+C220</f>
        <v>1372</v>
      </c>
      <c r="D58" s="68">
        <f>D68+D78+D88+D94+D100+D108+D116+D124+D132+D138+D144+D152+D159+D165+D171+D177+D185+D193+D205+D214+D220</f>
        <v>1497</v>
      </c>
      <c r="E58" s="68">
        <f>E68+E78+E88+E94+E100+E108+E116+E124+E132+E138+E144+E152+E159+E165+E171+E177+E185+E193+E205+E214+E220</f>
        <v>1499</v>
      </c>
      <c r="F58" s="68">
        <f t="shared" ref="F58:M58" si="39">F68+F78+F88+F94+F100+F108+F116+F124+F132+F138+F144+F152+F159+F165+F171+F177+F185+F193+F205+F214+F220+F199</f>
        <v>1506</v>
      </c>
      <c r="G58" s="68">
        <f t="shared" si="39"/>
        <v>1442</v>
      </c>
      <c r="H58" s="68">
        <f t="shared" si="39"/>
        <v>1423</v>
      </c>
      <c r="I58" s="68">
        <f t="shared" si="39"/>
        <v>1429</v>
      </c>
      <c r="J58" s="68">
        <f t="shared" si="39"/>
        <v>1438</v>
      </c>
      <c r="K58" s="68">
        <f t="shared" si="39"/>
        <v>1446</v>
      </c>
      <c r="L58" s="68">
        <f t="shared" si="39"/>
        <v>1448</v>
      </c>
      <c r="M58" s="68">
        <f t="shared" si="39"/>
        <v>1458</v>
      </c>
    </row>
    <row r="59" spans="1:13" x14ac:dyDescent="0.2">
      <c r="A59" s="63" t="s">
        <v>10</v>
      </c>
      <c r="B59" s="47" t="s">
        <v>1</v>
      </c>
      <c r="C59" s="64">
        <v>98.8</v>
      </c>
      <c r="D59" s="64">
        <f>D58/C58*100</f>
        <v>109.11078717201165</v>
      </c>
      <c r="E59" s="64">
        <f t="shared" ref="E59" si="40">E58/D58*100</f>
        <v>100.13360053440215</v>
      </c>
      <c r="F59" s="64">
        <f>F58/E58*100</f>
        <v>100.46697798532355</v>
      </c>
      <c r="G59" s="64">
        <f>G58/F58*100</f>
        <v>95.750332005312089</v>
      </c>
      <c r="H59" s="64">
        <f>H58/G58*100</f>
        <v>98.682385575589464</v>
      </c>
      <c r="I59" s="64">
        <f>I58/G58*100</f>
        <v>99.098474341192784</v>
      </c>
      <c r="J59" s="64">
        <f>J58/H58*100</f>
        <v>101.05411103302882</v>
      </c>
      <c r="K59" s="64">
        <f>K58/I58*100</f>
        <v>101.18964310706788</v>
      </c>
      <c r="L59" s="64">
        <f>L58/J58*100</f>
        <v>100.69541029207232</v>
      </c>
      <c r="M59" s="64">
        <f>M58/K58*100</f>
        <v>100.8298755186722</v>
      </c>
    </row>
    <row r="60" spans="1:13" s="2" customFormat="1" ht="13.5" x14ac:dyDescent="0.2">
      <c r="A60" s="71" t="s">
        <v>15</v>
      </c>
      <c r="B60" s="47" t="s">
        <v>53</v>
      </c>
      <c r="C60" s="68">
        <f t="shared" ref="C60:M60" si="41">C62+C68</f>
        <v>802</v>
      </c>
      <c r="D60" s="68">
        <f t="shared" si="41"/>
        <v>841</v>
      </c>
      <c r="E60" s="68">
        <f t="shared" si="41"/>
        <v>804</v>
      </c>
      <c r="F60" s="68">
        <f t="shared" si="41"/>
        <v>790</v>
      </c>
      <c r="G60" s="68">
        <f t="shared" si="41"/>
        <v>857</v>
      </c>
      <c r="H60" s="68">
        <f t="shared" si="41"/>
        <v>874</v>
      </c>
      <c r="I60" s="68">
        <f t="shared" si="41"/>
        <v>874</v>
      </c>
      <c r="J60" s="68">
        <f t="shared" si="41"/>
        <v>891</v>
      </c>
      <c r="K60" s="68">
        <f t="shared" si="41"/>
        <v>891</v>
      </c>
      <c r="L60" s="68">
        <f t="shared" si="41"/>
        <v>907</v>
      </c>
      <c r="M60" s="68">
        <f t="shared" si="41"/>
        <v>907</v>
      </c>
    </row>
    <row r="61" spans="1:13" x14ac:dyDescent="0.2">
      <c r="A61" s="63" t="s">
        <v>10</v>
      </c>
      <c r="B61" s="47" t="s">
        <v>1</v>
      </c>
      <c r="C61" s="64">
        <v>100</v>
      </c>
      <c r="D61" s="64">
        <f>D60/C60*100</f>
        <v>104.86284289276809</v>
      </c>
      <c r="E61" s="64">
        <f t="shared" ref="E61" si="42">E60/D60*100</f>
        <v>95.600475624256845</v>
      </c>
      <c r="F61" s="64">
        <f>F60/E60*100</f>
        <v>98.258706467661696</v>
      </c>
      <c r="G61" s="64">
        <f>G60/F60*100</f>
        <v>108.48101265822785</v>
      </c>
      <c r="H61" s="64">
        <f>H60/G60*100</f>
        <v>101.98366394399065</v>
      </c>
      <c r="I61" s="64">
        <f>I60/G60*100</f>
        <v>101.98366394399065</v>
      </c>
      <c r="J61" s="64">
        <f>J60/H60*100</f>
        <v>101.94508009153319</v>
      </c>
      <c r="K61" s="64">
        <f>K60/I60*100</f>
        <v>101.94508009153319</v>
      </c>
      <c r="L61" s="64">
        <f>L60/J60*100</f>
        <v>101.79573512906845</v>
      </c>
      <c r="M61" s="64">
        <f>M60/K60*100</f>
        <v>101.79573512906845</v>
      </c>
    </row>
    <row r="62" spans="1:13" s="2" customFormat="1" x14ac:dyDescent="0.2">
      <c r="A62" s="69" t="s">
        <v>8</v>
      </c>
      <c r="B62" s="47" t="s">
        <v>53</v>
      </c>
      <c r="C62" s="68">
        <f>SUM(C64:C67)</f>
        <v>718</v>
      </c>
      <c r="D62" s="68">
        <f>SUM(D64:D67)</f>
        <v>751</v>
      </c>
      <c r="E62" s="68">
        <f t="shared" ref="E62:M62" si="43">SUM(E64:E66)</f>
        <v>724</v>
      </c>
      <c r="F62" s="68">
        <f>SUM(F64:F66)</f>
        <v>707</v>
      </c>
      <c r="G62" s="68">
        <f t="shared" si="43"/>
        <v>779</v>
      </c>
      <c r="H62" s="68">
        <f t="shared" si="43"/>
        <v>794</v>
      </c>
      <c r="I62" s="68">
        <f t="shared" si="43"/>
        <v>794</v>
      </c>
      <c r="J62" s="68">
        <f t="shared" si="43"/>
        <v>809</v>
      </c>
      <c r="K62" s="68">
        <f t="shared" si="43"/>
        <v>809</v>
      </c>
      <c r="L62" s="68">
        <f t="shared" si="43"/>
        <v>824</v>
      </c>
      <c r="M62" s="68">
        <f t="shared" si="43"/>
        <v>824</v>
      </c>
    </row>
    <row r="63" spans="1:13" x14ac:dyDescent="0.2">
      <c r="A63" s="63" t="s">
        <v>170</v>
      </c>
      <c r="B63" s="47" t="s">
        <v>1</v>
      </c>
      <c r="C63" s="64">
        <v>100</v>
      </c>
      <c r="D63" s="64">
        <f>D62/C62*100</f>
        <v>104.59610027855153</v>
      </c>
      <c r="E63" s="64">
        <f t="shared" ref="E63" si="44">E62/D62*100</f>
        <v>96.40479360852197</v>
      </c>
      <c r="F63" s="64">
        <f>F62/E62*100</f>
        <v>97.651933701657455</v>
      </c>
      <c r="G63" s="64">
        <f>G62/F62*100</f>
        <v>110.18387553041018</v>
      </c>
      <c r="H63" s="64">
        <f>H62/G62*100</f>
        <v>101.92554557124518</v>
      </c>
      <c r="I63" s="64">
        <f>I62/G62*100</f>
        <v>101.92554557124518</v>
      </c>
      <c r="J63" s="64">
        <f>J62/H62*100</f>
        <v>101.88916876574308</v>
      </c>
      <c r="K63" s="64">
        <f>K62/I62*100</f>
        <v>101.88916876574308</v>
      </c>
      <c r="L63" s="64">
        <f>L62/J62*100</f>
        <v>101.85414091470952</v>
      </c>
      <c r="M63" s="64">
        <f>M62/K62*100</f>
        <v>101.85414091470952</v>
      </c>
    </row>
    <row r="64" spans="1:13" x14ac:dyDescent="0.2">
      <c r="A64" s="72" t="s">
        <v>152</v>
      </c>
      <c r="B64" s="47" t="s">
        <v>53</v>
      </c>
      <c r="C64" s="64"/>
      <c r="D64" s="64"/>
      <c r="E64" s="68">
        <v>147</v>
      </c>
      <c r="F64" s="68">
        <v>121</v>
      </c>
      <c r="G64" s="68">
        <v>164</v>
      </c>
      <c r="H64" s="68">
        <v>164</v>
      </c>
      <c r="I64" s="68">
        <v>164</v>
      </c>
      <c r="J64" s="68">
        <v>164</v>
      </c>
      <c r="K64" s="68">
        <v>164</v>
      </c>
      <c r="L64" s="68">
        <v>164</v>
      </c>
      <c r="M64" s="68">
        <v>164</v>
      </c>
    </row>
    <row r="65" spans="1:13" s="2" customFormat="1" x14ac:dyDescent="0.2">
      <c r="A65" s="59" t="s">
        <v>81</v>
      </c>
      <c r="B65" s="47" t="s">
        <v>53</v>
      </c>
      <c r="C65" s="49">
        <v>273</v>
      </c>
      <c r="D65" s="49">
        <v>267</v>
      </c>
      <c r="E65" s="49">
        <v>279</v>
      </c>
      <c r="F65" s="49">
        <v>286</v>
      </c>
      <c r="G65" s="49">
        <v>305</v>
      </c>
      <c r="H65" s="49">
        <v>305</v>
      </c>
      <c r="I65" s="49">
        <v>305</v>
      </c>
      <c r="J65" s="49">
        <v>305</v>
      </c>
      <c r="K65" s="49">
        <v>305</v>
      </c>
      <c r="L65" s="49">
        <v>305</v>
      </c>
      <c r="M65" s="49">
        <v>305</v>
      </c>
    </row>
    <row r="66" spans="1:13" s="2" customFormat="1" x14ac:dyDescent="0.2">
      <c r="A66" s="65" t="s">
        <v>94</v>
      </c>
      <c r="B66" s="47" t="s">
        <v>53</v>
      </c>
      <c r="C66" s="49">
        <v>296</v>
      </c>
      <c r="D66" s="49">
        <v>302</v>
      </c>
      <c r="E66" s="49">
        <v>298</v>
      </c>
      <c r="F66" s="49">
        <v>300</v>
      </c>
      <c r="G66" s="49">
        <v>310</v>
      </c>
      <c r="H66" s="49">
        <v>325</v>
      </c>
      <c r="I66" s="49">
        <v>325</v>
      </c>
      <c r="J66" s="49">
        <v>340</v>
      </c>
      <c r="K66" s="49">
        <v>340</v>
      </c>
      <c r="L66" s="49">
        <v>355</v>
      </c>
      <c r="M66" s="49">
        <v>355</v>
      </c>
    </row>
    <row r="67" spans="1:13" s="2" customFormat="1" hidden="1" x14ac:dyDescent="0.2">
      <c r="A67" s="65" t="s">
        <v>48</v>
      </c>
      <c r="B67" s="47"/>
      <c r="C67" s="49">
        <v>149</v>
      </c>
      <c r="D67" s="49">
        <v>182</v>
      </c>
      <c r="E67" s="49"/>
      <c r="F67" s="49"/>
      <c r="G67" s="49"/>
      <c r="H67" s="49"/>
      <c r="I67" s="49"/>
      <c r="J67" s="49"/>
      <c r="K67" s="49"/>
      <c r="L67" s="49"/>
      <c r="M67" s="49"/>
    </row>
    <row r="68" spans="1:13" x14ac:dyDescent="0.2">
      <c r="A68" s="69" t="s">
        <v>49</v>
      </c>
      <c r="B68" s="47" t="s">
        <v>53</v>
      </c>
      <c r="C68" s="68">
        <v>84</v>
      </c>
      <c r="D68" s="68">
        <v>90</v>
      </c>
      <c r="E68" s="68">
        <v>80</v>
      </c>
      <c r="F68" s="68">
        <v>83</v>
      </c>
      <c r="G68" s="68">
        <v>78</v>
      </c>
      <c r="H68" s="68">
        <v>80</v>
      </c>
      <c r="I68" s="68">
        <v>80</v>
      </c>
      <c r="J68" s="68">
        <v>82</v>
      </c>
      <c r="K68" s="68">
        <v>82</v>
      </c>
      <c r="L68" s="68">
        <v>83</v>
      </c>
      <c r="M68" s="68">
        <v>83</v>
      </c>
    </row>
    <row r="69" spans="1:13" x14ac:dyDescent="0.2">
      <c r="A69" s="63" t="s">
        <v>10</v>
      </c>
      <c r="B69" s="47" t="s">
        <v>1</v>
      </c>
      <c r="C69" s="64">
        <v>100</v>
      </c>
      <c r="D69" s="64">
        <f>D68/C68*100</f>
        <v>107.14285714285714</v>
      </c>
      <c r="E69" s="64">
        <f t="shared" ref="E69" si="45">E68/D68*100</f>
        <v>88.888888888888886</v>
      </c>
      <c r="F69" s="64">
        <f>F68/E68*100</f>
        <v>103.75000000000001</v>
      </c>
      <c r="G69" s="64">
        <f>G68/F68*100</f>
        <v>93.975903614457835</v>
      </c>
      <c r="H69" s="64">
        <f>H68/G68*100</f>
        <v>102.56410256410255</v>
      </c>
      <c r="I69" s="64">
        <f>I68/G68*100</f>
        <v>102.56410256410255</v>
      </c>
      <c r="J69" s="64">
        <f>J68/H68*100</f>
        <v>102.49999999999999</v>
      </c>
      <c r="K69" s="64">
        <f>K68/I68*100</f>
        <v>102.49999999999999</v>
      </c>
      <c r="L69" s="64">
        <f>L68/J68*100</f>
        <v>101.21951219512195</v>
      </c>
      <c r="M69" s="64">
        <f>M68/K68*100</f>
        <v>101.21951219512195</v>
      </c>
    </row>
    <row r="70" spans="1:13" s="2" customFormat="1" ht="13.5" x14ac:dyDescent="0.2">
      <c r="A70" s="46" t="s">
        <v>16</v>
      </c>
      <c r="B70" s="47" t="s">
        <v>53</v>
      </c>
      <c r="C70" s="68">
        <f>C72+C78</f>
        <v>880</v>
      </c>
      <c r="D70" s="68">
        <f t="shared" ref="D70:M70" si="46">D72+D78</f>
        <v>814</v>
      </c>
      <c r="E70" s="68">
        <f>E72+E78</f>
        <v>770</v>
      </c>
      <c r="F70" s="68">
        <f t="shared" si="46"/>
        <v>874</v>
      </c>
      <c r="G70" s="68">
        <f t="shared" si="46"/>
        <v>871</v>
      </c>
      <c r="H70" s="68">
        <f t="shared" si="46"/>
        <v>889</v>
      </c>
      <c r="I70" s="68">
        <f t="shared" si="46"/>
        <v>889</v>
      </c>
      <c r="J70" s="68">
        <f t="shared" si="46"/>
        <v>892</v>
      </c>
      <c r="K70" s="68">
        <f t="shared" si="46"/>
        <v>892</v>
      </c>
      <c r="L70" s="68">
        <f t="shared" si="46"/>
        <v>896</v>
      </c>
      <c r="M70" s="68">
        <f t="shared" si="46"/>
        <v>896</v>
      </c>
    </row>
    <row r="71" spans="1:13" s="2" customFormat="1" x14ac:dyDescent="0.2">
      <c r="A71" s="63" t="s">
        <v>10</v>
      </c>
      <c r="B71" s="47" t="s">
        <v>1</v>
      </c>
      <c r="C71" s="64">
        <v>96.2</v>
      </c>
      <c r="D71" s="64">
        <f>D70/C70*100</f>
        <v>92.5</v>
      </c>
      <c r="E71" s="64">
        <f t="shared" ref="E71" si="47">E70/D70*100</f>
        <v>94.594594594594597</v>
      </c>
      <c r="F71" s="64">
        <f>F70/E70*100</f>
        <v>113.50649350649351</v>
      </c>
      <c r="G71" s="64">
        <f>G70/F70*100</f>
        <v>99.656750572082373</v>
      </c>
      <c r="H71" s="64">
        <f>H70/G70*100</f>
        <v>102.06659012629163</v>
      </c>
      <c r="I71" s="64">
        <f>I70/G70*100</f>
        <v>102.06659012629163</v>
      </c>
      <c r="J71" s="64">
        <f>J70/H70*100</f>
        <v>100.33745781777277</v>
      </c>
      <c r="K71" s="64">
        <f>K70/I70*100</f>
        <v>100.33745781777277</v>
      </c>
      <c r="L71" s="64">
        <f>L70/J70*100</f>
        <v>100.44843049327355</v>
      </c>
      <c r="M71" s="64">
        <f>M70/K70*100</f>
        <v>100.44843049327355</v>
      </c>
    </row>
    <row r="72" spans="1:13" s="2" customFormat="1" x14ac:dyDescent="0.2">
      <c r="A72" s="69" t="s">
        <v>8</v>
      </c>
      <c r="B72" s="47" t="s">
        <v>53</v>
      </c>
      <c r="C72" s="68">
        <f>SUM(C74:C77)</f>
        <v>727</v>
      </c>
      <c r="D72" s="68">
        <f t="shared" ref="D72" si="48">SUM(D74:D77)</f>
        <v>660</v>
      </c>
      <c r="E72" s="68">
        <f>SUM(E74:E77)</f>
        <v>623</v>
      </c>
      <c r="F72" s="68">
        <f>SUM(F74:F77)</f>
        <v>717</v>
      </c>
      <c r="G72" s="68">
        <f t="shared" ref="G72:M72" si="49">SUM(G74:G77)</f>
        <v>719</v>
      </c>
      <c r="H72" s="68">
        <f t="shared" si="49"/>
        <v>740</v>
      </c>
      <c r="I72" s="68">
        <f t="shared" si="49"/>
        <v>740</v>
      </c>
      <c r="J72" s="68">
        <f t="shared" si="49"/>
        <v>742</v>
      </c>
      <c r="K72" s="68">
        <f t="shared" si="49"/>
        <v>742</v>
      </c>
      <c r="L72" s="68">
        <f t="shared" si="49"/>
        <v>744</v>
      </c>
      <c r="M72" s="68">
        <f t="shared" si="49"/>
        <v>744</v>
      </c>
    </row>
    <row r="73" spans="1:13" x14ac:dyDescent="0.2">
      <c r="A73" s="63" t="s">
        <v>10</v>
      </c>
      <c r="B73" s="47" t="s">
        <v>1</v>
      </c>
      <c r="C73" s="64">
        <v>95.5</v>
      </c>
      <c r="D73" s="64">
        <f>D72/C72*100</f>
        <v>90.784044016506186</v>
      </c>
      <c r="E73" s="64">
        <f t="shared" ref="E73" si="50">E72/D72*100</f>
        <v>94.393939393939391</v>
      </c>
      <c r="F73" s="64">
        <f>F72/E72*100</f>
        <v>115.08828250401284</v>
      </c>
      <c r="G73" s="64">
        <f>G72/F72*100</f>
        <v>100.278940027894</v>
      </c>
      <c r="H73" s="64">
        <f>H72/G72*100</f>
        <v>102.92072322670376</v>
      </c>
      <c r="I73" s="64">
        <f>I72/G72*100</f>
        <v>102.92072322670376</v>
      </c>
      <c r="J73" s="64">
        <f>J72/H72*100</f>
        <v>100.27027027027027</v>
      </c>
      <c r="K73" s="64">
        <f>K72/I72*100</f>
        <v>100.27027027027027</v>
      </c>
      <c r="L73" s="64">
        <f>L72/J72*100</f>
        <v>100.26954177897574</v>
      </c>
      <c r="M73" s="64">
        <f>M72/K72*100</f>
        <v>100.26954177897574</v>
      </c>
    </row>
    <row r="74" spans="1:13" s="2" customFormat="1" ht="25.5" x14ac:dyDescent="0.2">
      <c r="A74" s="59" t="s">
        <v>82</v>
      </c>
      <c r="B74" s="47" t="s">
        <v>53</v>
      </c>
      <c r="C74" s="49">
        <v>202</v>
      </c>
      <c r="D74" s="49">
        <v>172</v>
      </c>
      <c r="E74" s="49">
        <v>183</v>
      </c>
      <c r="F74" s="49">
        <v>193</v>
      </c>
      <c r="G74" s="49">
        <v>195</v>
      </c>
      <c r="H74" s="49">
        <v>195</v>
      </c>
      <c r="I74" s="49">
        <v>195</v>
      </c>
      <c r="J74" s="49">
        <v>195</v>
      </c>
      <c r="K74" s="49">
        <v>195</v>
      </c>
      <c r="L74" s="49">
        <v>195</v>
      </c>
      <c r="M74" s="49">
        <v>195</v>
      </c>
    </row>
    <row r="75" spans="1:13" s="2" customFormat="1" x14ac:dyDescent="0.2">
      <c r="A75" s="65" t="s">
        <v>83</v>
      </c>
      <c r="B75" s="47" t="s">
        <v>53</v>
      </c>
      <c r="C75" s="49">
        <v>364</v>
      </c>
      <c r="D75" s="49">
        <v>328</v>
      </c>
      <c r="E75" s="49">
        <v>305</v>
      </c>
      <c r="F75" s="49">
        <v>378</v>
      </c>
      <c r="G75" s="49">
        <v>381</v>
      </c>
      <c r="H75" s="49">
        <v>400</v>
      </c>
      <c r="I75" s="49">
        <v>400</v>
      </c>
      <c r="J75" s="49">
        <v>400</v>
      </c>
      <c r="K75" s="49">
        <v>400</v>
      </c>
      <c r="L75" s="49">
        <v>400</v>
      </c>
      <c r="M75" s="49">
        <v>400</v>
      </c>
    </row>
    <row r="76" spans="1:13" s="2" customFormat="1" x14ac:dyDescent="0.2">
      <c r="A76" s="65" t="s">
        <v>135</v>
      </c>
      <c r="B76" s="47" t="s">
        <v>53</v>
      </c>
      <c r="C76" s="49">
        <v>116</v>
      </c>
      <c r="D76" s="49">
        <v>160</v>
      </c>
      <c r="E76" s="49">
        <v>135</v>
      </c>
      <c r="F76" s="49">
        <v>146</v>
      </c>
      <c r="G76" s="49">
        <v>143</v>
      </c>
      <c r="H76" s="49">
        <v>145</v>
      </c>
      <c r="I76" s="49">
        <v>145</v>
      </c>
      <c r="J76" s="49">
        <v>147</v>
      </c>
      <c r="K76" s="49">
        <v>147</v>
      </c>
      <c r="L76" s="49">
        <v>149</v>
      </c>
      <c r="M76" s="49">
        <v>149</v>
      </c>
    </row>
    <row r="77" spans="1:13" hidden="1" x14ac:dyDescent="0.2">
      <c r="A77" s="69" t="s">
        <v>48</v>
      </c>
      <c r="B77" s="47" t="s">
        <v>53</v>
      </c>
      <c r="C77" s="68">
        <v>45</v>
      </c>
      <c r="D77" s="68"/>
      <c r="E77" s="73"/>
      <c r="F77" s="73"/>
      <c r="G77" s="73"/>
      <c r="H77" s="73"/>
      <c r="I77" s="73"/>
      <c r="J77" s="73"/>
      <c r="K77" s="73"/>
      <c r="L77" s="73"/>
      <c r="M77" s="73"/>
    </row>
    <row r="78" spans="1:13" x14ac:dyDescent="0.2">
      <c r="A78" s="69" t="s">
        <v>49</v>
      </c>
      <c r="B78" s="47" t="s">
        <v>53</v>
      </c>
      <c r="C78" s="68">
        <f t="shared" ref="C78:M78" si="51">SUM(C80:C82)</f>
        <v>153</v>
      </c>
      <c r="D78" s="68">
        <f t="shared" si="51"/>
        <v>154</v>
      </c>
      <c r="E78" s="68">
        <f t="shared" si="51"/>
        <v>147</v>
      </c>
      <c r="F78" s="68">
        <f t="shared" si="51"/>
        <v>157</v>
      </c>
      <c r="G78" s="68">
        <f t="shared" si="51"/>
        <v>152</v>
      </c>
      <c r="H78" s="68">
        <v>149</v>
      </c>
      <c r="I78" s="68">
        <f t="shared" si="51"/>
        <v>149</v>
      </c>
      <c r="J78" s="68">
        <v>150</v>
      </c>
      <c r="K78" s="68">
        <f t="shared" si="51"/>
        <v>150</v>
      </c>
      <c r="L78" s="68">
        <v>152</v>
      </c>
      <c r="M78" s="68">
        <f t="shared" si="51"/>
        <v>152</v>
      </c>
    </row>
    <row r="79" spans="1:13" x14ac:dyDescent="0.2">
      <c r="A79" s="63" t="s">
        <v>10</v>
      </c>
      <c r="B79" s="47" t="s">
        <v>1</v>
      </c>
      <c r="C79" s="64">
        <v>99.4</v>
      </c>
      <c r="D79" s="64">
        <f>D78/C78*100</f>
        <v>100.65359477124183</v>
      </c>
      <c r="E79" s="64">
        <f t="shared" ref="E79" si="52">E78/D78*100</f>
        <v>95.454545454545453</v>
      </c>
      <c r="F79" s="64">
        <f>F78/E78*100</f>
        <v>106.80272108843538</v>
      </c>
      <c r="G79" s="64">
        <f>G78/F78*100</f>
        <v>96.815286624203821</v>
      </c>
      <c r="H79" s="64">
        <f>H78/G78*100</f>
        <v>98.026315789473685</v>
      </c>
      <c r="I79" s="64">
        <f>I78/G78*100</f>
        <v>98.026315789473685</v>
      </c>
      <c r="J79" s="64">
        <f>J78/H78*100</f>
        <v>100.67114093959732</v>
      </c>
      <c r="K79" s="64">
        <f>K78/I78*100</f>
        <v>100.67114093959732</v>
      </c>
      <c r="L79" s="64">
        <f>L78/J78*100</f>
        <v>101.33333333333334</v>
      </c>
      <c r="M79" s="64">
        <f>M78/K78*100</f>
        <v>101.33333333333334</v>
      </c>
    </row>
    <row r="80" spans="1:13" x14ac:dyDescent="0.2">
      <c r="A80" s="72" t="s">
        <v>95</v>
      </c>
      <c r="B80" s="47" t="s">
        <v>53</v>
      </c>
      <c r="C80" s="68">
        <v>37</v>
      </c>
      <c r="D80" s="68">
        <v>35</v>
      </c>
      <c r="E80" s="68">
        <v>37</v>
      </c>
      <c r="F80" s="68">
        <v>35</v>
      </c>
      <c r="G80" s="68">
        <v>35</v>
      </c>
      <c r="H80" s="68">
        <v>35</v>
      </c>
      <c r="I80" s="68">
        <v>35</v>
      </c>
      <c r="J80" s="68">
        <v>35</v>
      </c>
      <c r="K80" s="68">
        <v>35</v>
      </c>
      <c r="L80" s="68">
        <v>35</v>
      </c>
      <c r="M80" s="68">
        <v>35</v>
      </c>
    </row>
    <row r="81" spans="1:13" x14ac:dyDescent="0.2">
      <c r="A81" s="72" t="s">
        <v>172</v>
      </c>
      <c r="B81" s="47" t="s">
        <v>53</v>
      </c>
      <c r="C81" s="68">
        <v>46</v>
      </c>
      <c r="D81" s="68">
        <v>48</v>
      </c>
      <c r="E81" s="68">
        <v>49</v>
      </c>
      <c r="F81" s="68">
        <v>51</v>
      </c>
      <c r="G81" s="68">
        <v>53</v>
      </c>
      <c r="H81" s="68">
        <v>53</v>
      </c>
      <c r="I81" s="68">
        <v>53</v>
      </c>
      <c r="J81" s="68">
        <v>53</v>
      </c>
      <c r="K81" s="68">
        <v>53</v>
      </c>
      <c r="L81" s="68">
        <v>53</v>
      </c>
      <c r="M81" s="68">
        <v>53</v>
      </c>
    </row>
    <row r="82" spans="1:13" x14ac:dyDescent="0.2">
      <c r="A82" s="69" t="s">
        <v>48</v>
      </c>
      <c r="B82" s="47" t="s">
        <v>53</v>
      </c>
      <c r="C82" s="68">
        <v>70</v>
      </c>
      <c r="D82" s="68">
        <v>71</v>
      </c>
      <c r="E82" s="68">
        <v>61</v>
      </c>
      <c r="F82" s="68">
        <v>71</v>
      </c>
      <c r="G82" s="68">
        <v>64</v>
      </c>
      <c r="H82" s="68">
        <v>59</v>
      </c>
      <c r="I82" s="68">
        <v>61</v>
      </c>
      <c r="J82" s="68">
        <v>60</v>
      </c>
      <c r="K82" s="68">
        <v>62</v>
      </c>
      <c r="L82" s="68">
        <v>61</v>
      </c>
      <c r="M82" s="68">
        <v>64</v>
      </c>
    </row>
    <row r="83" spans="1:13" x14ac:dyDescent="0.2">
      <c r="A83" s="74" t="s">
        <v>17</v>
      </c>
      <c r="B83" s="47" t="s">
        <v>53</v>
      </c>
      <c r="C83" s="68">
        <f>C85+C88</f>
        <v>134</v>
      </c>
      <c r="D83" s="68">
        <f t="shared" ref="D83:M83" si="53">D85+D88</f>
        <v>132</v>
      </c>
      <c r="E83" s="68">
        <f>E85+E88</f>
        <v>120</v>
      </c>
      <c r="F83" s="68">
        <f>F85+F88</f>
        <v>119</v>
      </c>
      <c r="G83" s="68">
        <f t="shared" si="53"/>
        <v>115</v>
      </c>
      <c r="H83" s="68">
        <f t="shared" si="53"/>
        <v>113</v>
      </c>
      <c r="I83" s="68">
        <f t="shared" si="53"/>
        <v>113</v>
      </c>
      <c r="J83" s="68">
        <f t="shared" si="53"/>
        <v>117</v>
      </c>
      <c r="K83" s="68">
        <f t="shared" si="53"/>
        <v>118</v>
      </c>
      <c r="L83" s="68">
        <f t="shared" si="53"/>
        <v>117</v>
      </c>
      <c r="M83" s="68">
        <f t="shared" si="53"/>
        <v>118</v>
      </c>
    </row>
    <row r="84" spans="1:13" x14ac:dyDescent="0.2">
      <c r="A84" s="63" t="s">
        <v>10</v>
      </c>
      <c r="B84" s="47" t="s">
        <v>1</v>
      </c>
      <c r="C84" s="64">
        <v>101.5</v>
      </c>
      <c r="D84" s="64">
        <f>D83/C83*100</f>
        <v>98.507462686567166</v>
      </c>
      <c r="E84" s="64">
        <f t="shared" ref="E84" si="54">E83/D83*100</f>
        <v>90.909090909090907</v>
      </c>
      <c r="F84" s="64">
        <f>F83/E83*100</f>
        <v>99.166666666666671</v>
      </c>
      <c r="G84" s="64">
        <f>G83/F83*100</f>
        <v>96.638655462184872</v>
      </c>
      <c r="H84" s="64">
        <f>H83/G83*100</f>
        <v>98.260869565217391</v>
      </c>
      <c r="I84" s="64">
        <f>I83/G83*100</f>
        <v>98.260869565217391</v>
      </c>
      <c r="J84" s="64">
        <f>J83/H83*100</f>
        <v>103.53982300884957</v>
      </c>
      <c r="K84" s="64">
        <f>K83/I83*100</f>
        <v>104.42477876106196</v>
      </c>
      <c r="L84" s="64">
        <f>L83/J83*100</f>
        <v>100</v>
      </c>
      <c r="M84" s="64">
        <f>M83/K83*100</f>
        <v>100</v>
      </c>
    </row>
    <row r="85" spans="1:13" ht="38.25" x14ac:dyDescent="0.2">
      <c r="A85" s="69" t="s">
        <v>50</v>
      </c>
      <c r="B85" s="47" t="s">
        <v>53</v>
      </c>
      <c r="C85" s="68">
        <f>C87</f>
        <v>128</v>
      </c>
      <c r="D85" s="68">
        <f t="shared" ref="D85" si="55">D87</f>
        <v>124</v>
      </c>
      <c r="E85" s="68">
        <f>E87</f>
        <v>116</v>
      </c>
      <c r="F85" s="68">
        <f t="shared" ref="F85:M85" si="56">F87</f>
        <v>113</v>
      </c>
      <c r="G85" s="68">
        <f>G87</f>
        <v>109</v>
      </c>
      <c r="H85" s="68">
        <f>H87</f>
        <v>107</v>
      </c>
      <c r="I85" s="68">
        <f t="shared" si="56"/>
        <v>107</v>
      </c>
      <c r="J85" s="68">
        <f t="shared" si="56"/>
        <v>109</v>
      </c>
      <c r="K85" s="68">
        <f t="shared" si="56"/>
        <v>110</v>
      </c>
      <c r="L85" s="68">
        <f t="shared" si="56"/>
        <v>109</v>
      </c>
      <c r="M85" s="68">
        <f t="shared" si="56"/>
        <v>110</v>
      </c>
    </row>
    <row r="86" spans="1:13" x14ac:dyDescent="0.2">
      <c r="A86" s="63" t="s">
        <v>10</v>
      </c>
      <c r="B86" s="47" t="s">
        <v>1</v>
      </c>
      <c r="C86" s="64">
        <v>101.6</v>
      </c>
      <c r="D86" s="64">
        <f>D85/C85*100</f>
        <v>96.875</v>
      </c>
      <c r="E86" s="64">
        <f>E85/D85*100</f>
        <v>93.548387096774192</v>
      </c>
      <c r="F86" s="64">
        <f>F85/E85*100</f>
        <v>97.41379310344827</v>
      </c>
      <c r="G86" s="64">
        <f>G85/F85*100</f>
        <v>96.460176991150433</v>
      </c>
      <c r="H86" s="64">
        <f>H85/G85*100</f>
        <v>98.165137614678898</v>
      </c>
      <c r="I86" s="64">
        <f>I85/G85*100</f>
        <v>98.165137614678898</v>
      </c>
      <c r="J86" s="64">
        <f>J85/H85*100</f>
        <v>101.86915887850468</v>
      </c>
      <c r="K86" s="64">
        <f>K85/I85*100</f>
        <v>102.803738317757</v>
      </c>
      <c r="L86" s="64">
        <f>L85/J85*100</f>
        <v>100</v>
      </c>
      <c r="M86" s="64">
        <f>M85/K85*100</f>
        <v>100</v>
      </c>
    </row>
    <row r="87" spans="1:13" x14ac:dyDescent="0.2">
      <c r="A87" s="59" t="s">
        <v>80</v>
      </c>
      <c r="B87" s="47" t="s">
        <v>53</v>
      </c>
      <c r="C87" s="75">
        <v>128</v>
      </c>
      <c r="D87" s="75">
        <v>124</v>
      </c>
      <c r="E87" s="75">
        <v>116</v>
      </c>
      <c r="F87" s="75">
        <v>113</v>
      </c>
      <c r="G87" s="75">
        <v>109</v>
      </c>
      <c r="H87" s="75">
        <v>107</v>
      </c>
      <c r="I87" s="75">
        <v>107</v>
      </c>
      <c r="J87" s="75">
        <v>109</v>
      </c>
      <c r="K87" s="75">
        <v>110</v>
      </c>
      <c r="L87" s="75">
        <v>109</v>
      </c>
      <c r="M87" s="75">
        <v>110</v>
      </c>
    </row>
    <row r="88" spans="1:13" s="2" customFormat="1" x14ac:dyDescent="0.2">
      <c r="A88" s="69" t="s">
        <v>49</v>
      </c>
      <c r="B88" s="47" t="s">
        <v>53</v>
      </c>
      <c r="C88" s="58">
        <v>6</v>
      </c>
      <c r="D88" s="58">
        <v>8</v>
      </c>
      <c r="E88" s="58">
        <v>4</v>
      </c>
      <c r="F88" s="58">
        <v>6</v>
      </c>
      <c r="G88" s="58">
        <v>6</v>
      </c>
      <c r="H88" s="58">
        <v>6</v>
      </c>
      <c r="I88" s="58">
        <v>6</v>
      </c>
      <c r="J88" s="58">
        <v>8</v>
      </c>
      <c r="K88" s="58">
        <v>8</v>
      </c>
      <c r="L88" s="58">
        <v>8</v>
      </c>
      <c r="M88" s="58">
        <v>8</v>
      </c>
    </row>
    <row r="89" spans="1:13" x14ac:dyDescent="0.2">
      <c r="A89" s="63" t="s">
        <v>10</v>
      </c>
      <c r="B89" s="47" t="s">
        <v>1</v>
      </c>
      <c r="C89" s="64">
        <v>100</v>
      </c>
      <c r="D89" s="64">
        <f>D88/C88*100</f>
        <v>133.33333333333331</v>
      </c>
      <c r="E89" s="64">
        <f t="shared" ref="E89" si="57">E88/D88*100</f>
        <v>50</v>
      </c>
      <c r="F89" s="64">
        <f>F88/E88*100</f>
        <v>150</v>
      </c>
      <c r="G89" s="64">
        <f>G88/F88*100</f>
        <v>100</v>
      </c>
      <c r="H89" s="64">
        <f>H88/G88*100</f>
        <v>100</v>
      </c>
      <c r="I89" s="64">
        <f>I88/G88*100</f>
        <v>100</v>
      </c>
      <c r="J89" s="64">
        <f>J88/H88*100</f>
        <v>133.33333333333331</v>
      </c>
      <c r="K89" s="64">
        <f>K88/I88*100</f>
        <v>133.33333333333331</v>
      </c>
      <c r="L89" s="64">
        <f>L88/J88*100</f>
        <v>100</v>
      </c>
      <c r="M89" s="64">
        <f>M88/K88*100</f>
        <v>100</v>
      </c>
    </row>
    <row r="90" spans="1:13" s="2" customFormat="1" ht="13.5" x14ac:dyDescent="0.2">
      <c r="A90" s="46" t="s">
        <v>18</v>
      </c>
      <c r="B90" s="47" t="s">
        <v>53</v>
      </c>
      <c r="C90" s="68">
        <f>C92+C94</f>
        <v>49</v>
      </c>
      <c r="D90" s="68">
        <f t="shared" ref="D90:M90" si="58">D92+D94</f>
        <v>63</v>
      </c>
      <c r="E90" s="68">
        <f>E92+E94</f>
        <v>83</v>
      </c>
      <c r="F90" s="68">
        <f t="shared" si="58"/>
        <v>89</v>
      </c>
      <c r="G90" s="68">
        <f t="shared" si="58"/>
        <v>73</v>
      </c>
      <c r="H90" s="68">
        <f t="shared" si="58"/>
        <v>74</v>
      </c>
      <c r="I90" s="68">
        <f t="shared" si="58"/>
        <v>75</v>
      </c>
      <c r="J90" s="68">
        <f t="shared" si="58"/>
        <v>83</v>
      </c>
      <c r="K90" s="68">
        <f t="shared" si="58"/>
        <v>85</v>
      </c>
      <c r="L90" s="68">
        <f t="shared" si="58"/>
        <v>80</v>
      </c>
      <c r="M90" s="68">
        <f t="shared" si="58"/>
        <v>82</v>
      </c>
    </row>
    <row r="91" spans="1:13" x14ac:dyDescent="0.2">
      <c r="A91" s="63" t="s">
        <v>10</v>
      </c>
      <c r="B91" s="47" t="s">
        <v>1</v>
      </c>
      <c r="C91" s="64">
        <v>100</v>
      </c>
      <c r="D91" s="64">
        <f>D90/C90*100</f>
        <v>128.57142857142858</v>
      </c>
      <c r="E91" s="64">
        <f t="shared" ref="E91" si="59">E90/D90*100</f>
        <v>131.74603174603175</v>
      </c>
      <c r="F91" s="64">
        <f>F90/E90*100</f>
        <v>107.22891566265061</v>
      </c>
      <c r="G91" s="64">
        <f>G90/F90*100</f>
        <v>82.022471910112358</v>
      </c>
      <c r="H91" s="64">
        <f>H90/G90*100</f>
        <v>101.36986301369863</v>
      </c>
      <c r="I91" s="64">
        <f>I90/G90*100</f>
        <v>102.73972602739727</v>
      </c>
      <c r="J91" s="64">
        <f>J90/H90*100</f>
        <v>112.16216216216218</v>
      </c>
      <c r="K91" s="64">
        <f>K90/I90*100</f>
        <v>113.33333333333333</v>
      </c>
      <c r="L91" s="64">
        <f>L90/J90*100</f>
        <v>96.385542168674704</v>
      </c>
      <c r="M91" s="64">
        <f>M90/K90*100</f>
        <v>96.470588235294116</v>
      </c>
    </row>
    <row r="92" spans="1:13" s="2" customFormat="1" ht="38.25" x14ac:dyDescent="0.2">
      <c r="A92" s="69" t="s">
        <v>50</v>
      </c>
      <c r="B92" s="47" t="s">
        <v>53</v>
      </c>
      <c r="C92" s="68">
        <v>0</v>
      </c>
      <c r="D92" s="68">
        <v>13</v>
      </c>
      <c r="E92" s="68">
        <v>16</v>
      </c>
      <c r="F92" s="68">
        <v>13</v>
      </c>
      <c r="G92" s="68">
        <v>14</v>
      </c>
      <c r="H92" s="68">
        <v>14</v>
      </c>
      <c r="I92" s="68">
        <v>14</v>
      </c>
      <c r="J92" s="68">
        <v>16</v>
      </c>
      <c r="K92" s="68">
        <v>16</v>
      </c>
      <c r="L92" s="68">
        <v>15</v>
      </c>
      <c r="M92" s="68">
        <v>15</v>
      </c>
    </row>
    <row r="93" spans="1:13" x14ac:dyDescent="0.2">
      <c r="A93" s="63" t="s">
        <v>10</v>
      </c>
      <c r="B93" s="47" t="s">
        <v>1</v>
      </c>
      <c r="C93" s="64">
        <v>0</v>
      </c>
      <c r="D93" s="64">
        <v>0</v>
      </c>
      <c r="E93" s="64">
        <f>E92/D92*100</f>
        <v>123.07692307692308</v>
      </c>
      <c r="F93" s="64">
        <f>F92/E92*100</f>
        <v>81.25</v>
      </c>
      <c r="G93" s="64">
        <f>G92/F92*100</f>
        <v>107.69230769230769</v>
      </c>
      <c r="H93" s="64">
        <f>H92/G92*100</f>
        <v>100</v>
      </c>
      <c r="I93" s="64">
        <f>I92/G92*100</f>
        <v>100</v>
      </c>
      <c r="J93" s="64">
        <f>J92/H92*100</f>
        <v>114.28571428571428</v>
      </c>
      <c r="K93" s="64">
        <f>K92/I92*100</f>
        <v>114.28571428571428</v>
      </c>
      <c r="L93" s="64">
        <f>L92/J92*100</f>
        <v>93.75</v>
      </c>
      <c r="M93" s="64">
        <f>M92/K92*100</f>
        <v>93.75</v>
      </c>
    </row>
    <row r="94" spans="1:13" s="2" customFormat="1" x14ac:dyDescent="0.2">
      <c r="A94" s="69" t="s">
        <v>49</v>
      </c>
      <c r="B94" s="47" t="s">
        <v>53</v>
      </c>
      <c r="C94" s="58">
        <v>49</v>
      </c>
      <c r="D94" s="58">
        <v>50</v>
      </c>
      <c r="E94" s="58">
        <v>67</v>
      </c>
      <c r="F94" s="58">
        <v>76</v>
      </c>
      <c r="G94" s="58">
        <v>59</v>
      </c>
      <c r="H94" s="58">
        <v>60</v>
      </c>
      <c r="I94" s="58">
        <v>61</v>
      </c>
      <c r="J94" s="47">
        <v>67</v>
      </c>
      <c r="K94" s="47">
        <v>69</v>
      </c>
      <c r="L94" s="47">
        <v>65</v>
      </c>
      <c r="M94" s="47">
        <v>67</v>
      </c>
    </row>
    <row r="95" spans="1:13" x14ac:dyDescent="0.2">
      <c r="A95" s="63" t="s">
        <v>10</v>
      </c>
      <c r="B95" s="47" t="s">
        <v>1</v>
      </c>
      <c r="C95" s="64">
        <v>100</v>
      </c>
      <c r="D95" s="64">
        <f>D94/C94*100</f>
        <v>102.04081632653062</v>
      </c>
      <c r="E95" s="64">
        <f t="shared" ref="E95" si="60">E94/D94*100</f>
        <v>134</v>
      </c>
      <c r="F95" s="64">
        <f>F94/E94*100</f>
        <v>113.43283582089552</v>
      </c>
      <c r="G95" s="64">
        <f>G94/F94*100</f>
        <v>77.631578947368425</v>
      </c>
      <c r="H95" s="64">
        <f>H94/G94*100</f>
        <v>101.69491525423729</v>
      </c>
      <c r="I95" s="64">
        <f>I94/G94*100</f>
        <v>103.38983050847457</v>
      </c>
      <c r="J95" s="64">
        <f>J94/H94*100</f>
        <v>111.66666666666667</v>
      </c>
      <c r="K95" s="64">
        <f>K94/I94*100</f>
        <v>113.11475409836065</v>
      </c>
      <c r="L95" s="64">
        <f>L94/J94*100</f>
        <v>97.014925373134332</v>
      </c>
      <c r="M95" s="64">
        <f>M94/K94*100</f>
        <v>97.101449275362313</v>
      </c>
    </row>
    <row r="96" spans="1:13" s="2" customFormat="1" x14ac:dyDescent="0.2">
      <c r="A96" s="51" t="s">
        <v>19</v>
      </c>
      <c r="B96" s="47" t="s">
        <v>53</v>
      </c>
      <c r="C96" s="68">
        <f>C98+C100</f>
        <v>1</v>
      </c>
      <c r="D96" s="68">
        <f t="shared" ref="D96:M96" si="61">D98+D100</f>
        <v>3</v>
      </c>
      <c r="E96" s="68">
        <f t="shared" si="61"/>
        <v>0</v>
      </c>
      <c r="F96" s="68">
        <f t="shared" si="61"/>
        <v>0</v>
      </c>
      <c r="G96" s="68">
        <f t="shared" si="61"/>
        <v>0</v>
      </c>
      <c r="H96" s="68">
        <f t="shared" si="61"/>
        <v>0</v>
      </c>
      <c r="I96" s="68">
        <f t="shared" si="61"/>
        <v>0</v>
      </c>
      <c r="J96" s="68">
        <f t="shared" si="61"/>
        <v>0</v>
      </c>
      <c r="K96" s="68">
        <f t="shared" si="61"/>
        <v>0</v>
      </c>
      <c r="L96" s="68">
        <f t="shared" si="61"/>
        <v>0</v>
      </c>
      <c r="M96" s="68">
        <f t="shared" si="61"/>
        <v>0</v>
      </c>
    </row>
    <row r="97" spans="1:13" s="2" customFormat="1" x14ac:dyDescent="0.2">
      <c r="A97" s="63" t="s">
        <v>10</v>
      </c>
      <c r="B97" s="47" t="s">
        <v>1</v>
      </c>
      <c r="C97" s="64">
        <v>100</v>
      </c>
      <c r="D97" s="64">
        <f>D96/C96*100</f>
        <v>300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</row>
    <row r="98" spans="1:13" s="2" customFormat="1" ht="38.25" x14ac:dyDescent="0.2">
      <c r="A98" s="69" t="s">
        <v>50</v>
      </c>
      <c r="B98" s="47" t="s">
        <v>53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</row>
    <row r="99" spans="1:13" x14ac:dyDescent="0.2">
      <c r="A99" s="63" t="s">
        <v>10</v>
      </c>
      <c r="B99" s="47" t="s">
        <v>1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</row>
    <row r="100" spans="1:13" s="2" customFormat="1" x14ac:dyDescent="0.2">
      <c r="A100" s="69" t="s">
        <v>49</v>
      </c>
      <c r="B100" s="47" t="s">
        <v>53</v>
      </c>
      <c r="C100" s="58">
        <v>1</v>
      </c>
      <c r="D100" s="58">
        <v>3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</row>
    <row r="101" spans="1:13" x14ac:dyDescent="0.2">
      <c r="A101" s="63" t="s">
        <v>10</v>
      </c>
      <c r="B101" s="47" t="s">
        <v>1</v>
      </c>
      <c r="C101" s="64">
        <v>100</v>
      </c>
      <c r="D101" s="64">
        <f>D100/C100*100</f>
        <v>300</v>
      </c>
      <c r="E101" s="64">
        <f>E100/D100*100</f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</row>
    <row r="102" spans="1:13" s="2" customFormat="1" ht="54" x14ac:dyDescent="0.2">
      <c r="A102" s="46" t="s">
        <v>20</v>
      </c>
      <c r="B102" s="47" t="s">
        <v>53</v>
      </c>
      <c r="C102" s="68">
        <f t="shared" ref="C102:M102" si="62">C104+C108</f>
        <v>619</v>
      </c>
      <c r="D102" s="68">
        <f t="shared" si="62"/>
        <v>633</v>
      </c>
      <c r="E102" s="68">
        <f t="shared" si="62"/>
        <v>571</v>
      </c>
      <c r="F102" s="68">
        <f t="shared" si="62"/>
        <v>624</v>
      </c>
      <c r="G102" s="68">
        <f t="shared" si="62"/>
        <v>622</v>
      </c>
      <c r="H102" s="68">
        <f t="shared" si="62"/>
        <v>624</v>
      </c>
      <c r="I102" s="68">
        <f t="shared" si="62"/>
        <v>625</v>
      </c>
      <c r="J102" s="68">
        <f t="shared" si="62"/>
        <v>613</v>
      </c>
      <c r="K102" s="68">
        <f t="shared" si="62"/>
        <v>615</v>
      </c>
      <c r="L102" s="68">
        <f t="shared" si="62"/>
        <v>612</v>
      </c>
      <c r="M102" s="68">
        <f t="shared" si="62"/>
        <v>615</v>
      </c>
    </row>
    <row r="103" spans="1:13" x14ac:dyDescent="0.2">
      <c r="A103" s="63" t="s">
        <v>10</v>
      </c>
      <c r="B103" s="47" t="s">
        <v>1</v>
      </c>
      <c r="C103" s="64">
        <v>96.6</v>
      </c>
      <c r="D103" s="64">
        <f>D102/C102*100</f>
        <v>102.26171243941842</v>
      </c>
      <c r="E103" s="64">
        <f t="shared" ref="E103" si="63">E102/D102*100</f>
        <v>90.205371248025273</v>
      </c>
      <c r="F103" s="64">
        <f>F102/E102*100</f>
        <v>109.28196147110332</v>
      </c>
      <c r="G103" s="64">
        <f>G102/F102*100</f>
        <v>99.679487179487182</v>
      </c>
      <c r="H103" s="64">
        <f>H102/G102*100</f>
        <v>100.32154340836013</v>
      </c>
      <c r="I103" s="64">
        <f>I102/G102*100</f>
        <v>100.48231511254019</v>
      </c>
      <c r="J103" s="64">
        <f>J102/H102*100</f>
        <v>98.237179487179489</v>
      </c>
      <c r="K103" s="64">
        <f>K102/I102*100</f>
        <v>98.4</v>
      </c>
      <c r="L103" s="64">
        <f>L102/J102*100</f>
        <v>99.836867862969001</v>
      </c>
      <c r="M103" s="64">
        <f>M102/K102*100</f>
        <v>100</v>
      </c>
    </row>
    <row r="104" spans="1:13" s="2" customFormat="1" ht="38.25" x14ac:dyDescent="0.2">
      <c r="A104" s="69" t="s">
        <v>50</v>
      </c>
      <c r="B104" s="47" t="s">
        <v>53</v>
      </c>
      <c r="C104" s="68">
        <v>344</v>
      </c>
      <c r="D104" s="68">
        <v>312</v>
      </c>
      <c r="E104" s="68">
        <f>E106+E107</f>
        <v>308</v>
      </c>
      <c r="F104" s="68">
        <f>SUM(F106:F107)</f>
        <v>368</v>
      </c>
      <c r="G104" s="68">
        <f t="shared" ref="G104:M104" si="64">SUM(G106:G107)</f>
        <v>370</v>
      </c>
      <c r="H104" s="68">
        <f t="shared" si="64"/>
        <v>376</v>
      </c>
      <c r="I104" s="68">
        <f t="shared" si="64"/>
        <v>376</v>
      </c>
      <c r="J104" s="68">
        <f t="shared" si="64"/>
        <v>379</v>
      </c>
      <c r="K104" s="68">
        <f t="shared" si="64"/>
        <v>380</v>
      </c>
      <c r="L104" s="68">
        <f t="shared" si="64"/>
        <v>388</v>
      </c>
      <c r="M104" s="68">
        <f t="shared" si="64"/>
        <v>390</v>
      </c>
    </row>
    <row r="105" spans="1:13" x14ac:dyDescent="0.2">
      <c r="A105" s="63" t="s">
        <v>10</v>
      </c>
      <c r="B105" s="47" t="s">
        <v>1</v>
      </c>
      <c r="C105" s="64">
        <v>94.5</v>
      </c>
      <c r="D105" s="64">
        <f>D104/C104*100</f>
        <v>90.697674418604649</v>
      </c>
      <c r="E105" s="64">
        <f t="shared" ref="E105" si="65">E104/D104*100</f>
        <v>98.71794871794873</v>
      </c>
      <c r="F105" s="64">
        <f>F104/E104*100</f>
        <v>119.48051948051948</v>
      </c>
      <c r="G105" s="64">
        <f>G104/F104*100</f>
        <v>100.54347826086956</v>
      </c>
      <c r="H105" s="64">
        <f>H104/G104*100</f>
        <v>101.62162162162163</v>
      </c>
      <c r="I105" s="64">
        <f>I104/G104*100</f>
        <v>101.62162162162163</v>
      </c>
      <c r="J105" s="64">
        <f>J104/H104*100</f>
        <v>100.79787234042554</v>
      </c>
      <c r="K105" s="64">
        <f>K104/I104*100</f>
        <v>101.06382978723406</v>
      </c>
      <c r="L105" s="64">
        <f>L104/J104*100</f>
        <v>102.37467018469657</v>
      </c>
      <c r="M105" s="64">
        <f>M104/K104*100</f>
        <v>102.63157894736842</v>
      </c>
    </row>
    <row r="106" spans="1:13" x14ac:dyDescent="0.2">
      <c r="A106" s="63" t="s">
        <v>76</v>
      </c>
      <c r="B106" s="47"/>
      <c r="C106" s="64"/>
      <c r="D106" s="64"/>
      <c r="E106" s="64"/>
      <c r="F106" s="49">
        <v>232</v>
      </c>
      <c r="G106" s="49">
        <v>227</v>
      </c>
      <c r="H106" s="49">
        <v>240</v>
      </c>
      <c r="I106" s="49">
        <v>240</v>
      </c>
      <c r="J106" s="68">
        <v>245</v>
      </c>
      <c r="K106" s="68">
        <v>245</v>
      </c>
      <c r="L106" s="68">
        <v>250</v>
      </c>
      <c r="M106" s="68">
        <v>250</v>
      </c>
    </row>
    <row r="107" spans="1:13" x14ac:dyDescent="0.2">
      <c r="A107" s="63" t="s">
        <v>48</v>
      </c>
      <c r="B107" s="47"/>
      <c r="C107" s="64"/>
      <c r="D107" s="64"/>
      <c r="E107" s="68">
        <v>308</v>
      </c>
      <c r="F107" s="49">
        <v>136</v>
      </c>
      <c r="G107" s="49">
        <v>143</v>
      </c>
      <c r="H107" s="49">
        <v>136</v>
      </c>
      <c r="I107" s="49">
        <v>136</v>
      </c>
      <c r="J107" s="68">
        <v>134</v>
      </c>
      <c r="K107" s="68">
        <v>135</v>
      </c>
      <c r="L107" s="68">
        <v>138</v>
      </c>
      <c r="M107" s="68">
        <v>140</v>
      </c>
    </row>
    <row r="108" spans="1:13" s="2" customFormat="1" x14ac:dyDescent="0.2">
      <c r="A108" s="69" t="s">
        <v>49</v>
      </c>
      <c r="B108" s="47" t="s">
        <v>53</v>
      </c>
      <c r="C108" s="49">
        <v>275</v>
      </c>
      <c r="D108" s="49">
        <v>321</v>
      </c>
      <c r="E108" s="49">
        <v>263</v>
      </c>
      <c r="F108" s="49">
        <v>256</v>
      </c>
      <c r="G108" s="49">
        <v>252</v>
      </c>
      <c r="H108" s="49">
        <v>248</v>
      </c>
      <c r="I108" s="49">
        <v>249</v>
      </c>
      <c r="J108" s="49">
        <v>234</v>
      </c>
      <c r="K108" s="49">
        <v>235</v>
      </c>
      <c r="L108" s="49">
        <v>224</v>
      </c>
      <c r="M108" s="49">
        <v>225</v>
      </c>
    </row>
    <row r="109" spans="1:13" x14ac:dyDescent="0.2">
      <c r="A109" s="63" t="s">
        <v>10</v>
      </c>
      <c r="B109" s="47" t="s">
        <v>1</v>
      </c>
      <c r="C109" s="64">
        <v>99.3</v>
      </c>
      <c r="D109" s="64">
        <f>D108/C108*100</f>
        <v>116.72727272727272</v>
      </c>
      <c r="E109" s="64">
        <f t="shared" ref="E109" si="66">E108/D108*100</f>
        <v>81.931464174454831</v>
      </c>
      <c r="F109" s="64">
        <f>F108/E108*100</f>
        <v>97.338403041825089</v>
      </c>
      <c r="G109" s="64">
        <f>G108/F108*100</f>
        <v>98.4375</v>
      </c>
      <c r="H109" s="64">
        <f>H108/G108*100</f>
        <v>98.412698412698404</v>
      </c>
      <c r="I109" s="64">
        <f>I108/G108*100</f>
        <v>98.80952380952381</v>
      </c>
      <c r="J109" s="64">
        <f>J108/H108*100</f>
        <v>94.354838709677423</v>
      </c>
      <c r="K109" s="64">
        <f>K108/I108*100</f>
        <v>94.377510040160644</v>
      </c>
      <c r="L109" s="64">
        <f>L108/J108*100</f>
        <v>95.726495726495727</v>
      </c>
      <c r="M109" s="64">
        <f>M108/K108*100</f>
        <v>95.744680851063833</v>
      </c>
    </row>
    <row r="110" spans="1:13" s="2" customFormat="1" ht="27" x14ac:dyDescent="0.2">
      <c r="A110" s="46" t="s">
        <v>21</v>
      </c>
      <c r="B110" s="47" t="s">
        <v>53</v>
      </c>
      <c r="C110" s="68">
        <f>C112+C116</f>
        <v>605</v>
      </c>
      <c r="D110" s="68">
        <f t="shared" ref="D110:M110" si="67">D112+D116</f>
        <v>609</v>
      </c>
      <c r="E110" s="68">
        <f>E112+E116</f>
        <v>550</v>
      </c>
      <c r="F110" s="68">
        <f t="shared" si="67"/>
        <v>549</v>
      </c>
      <c r="G110" s="68">
        <f t="shared" si="67"/>
        <v>662</v>
      </c>
      <c r="H110" s="68">
        <f t="shared" si="67"/>
        <v>667</v>
      </c>
      <c r="I110" s="68">
        <f t="shared" si="67"/>
        <v>668</v>
      </c>
      <c r="J110" s="68">
        <f t="shared" si="67"/>
        <v>666</v>
      </c>
      <c r="K110" s="68">
        <f t="shared" si="67"/>
        <v>667</v>
      </c>
      <c r="L110" s="68">
        <f t="shared" si="67"/>
        <v>665</v>
      </c>
      <c r="M110" s="68">
        <f t="shared" si="67"/>
        <v>666</v>
      </c>
    </row>
    <row r="111" spans="1:13" x14ac:dyDescent="0.2">
      <c r="A111" s="63" t="s">
        <v>10</v>
      </c>
      <c r="B111" s="47" t="s">
        <v>1</v>
      </c>
      <c r="C111" s="64">
        <v>102.4</v>
      </c>
      <c r="D111" s="64">
        <f>D110/C110*100</f>
        <v>100.6611570247934</v>
      </c>
      <c r="E111" s="64">
        <f t="shared" ref="E111" si="68">E110/D110*100</f>
        <v>90.311986863710999</v>
      </c>
      <c r="F111" s="64">
        <f>F110/E110*100</f>
        <v>99.818181818181813</v>
      </c>
      <c r="G111" s="64">
        <f>G110/F110*100</f>
        <v>120.58287795992715</v>
      </c>
      <c r="H111" s="64">
        <f>H110/G110*100</f>
        <v>100.75528700906344</v>
      </c>
      <c r="I111" s="64">
        <f>I110/G110*100</f>
        <v>100.90634441087613</v>
      </c>
      <c r="J111" s="64">
        <f>J110/H110*100</f>
        <v>99.850074962518747</v>
      </c>
      <c r="K111" s="64">
        <f>K110/I110*100</f>
        <v>99.850299401197603</v>
      </c>
      <c r="L111" s="64">
        <f>L110/J110*100</f>
        <v>99.849849849849846</v>
      </c>
      <c r="M111" s="64">
        <f>M110/K110*100</f>
        <v>99.850074962518747</v>
      </c>
    </row>
    <row r="112" spans="1:13" s="2" customFormat="1" ht="38.25" x14ac:dyDescent="0.2">
      <c r="A112" s="69" t="s">
        <v>50</v>
      </c>
      <c r="B112" s="47" t="s">
        <v>53</v>
      </c>
      <c r="C112" s="68">
        <f>C114+C115</f>
        <v>560</v>
      </c>
      <c r="D112" s="68">
        <f t="shared" ref="D112" si="69">D114+D115</f>
        <v>549</v>
      </c>
      <c r="E112" s="68">
        <f>E114+E115</f>
        <v>485</v>
      </c>
      <c r="F112" s="68">
        <f>F114+F115</f>
        <v>490</v>
      </c>
      <c r="G112" s="68">
        <f t="shared" ref="G112:M112" si="70">G114+G115</f>
        <v>601</v>
      </c>
      <c r="H112" s="68">
        <f t="shared" si="70"/>
        <v>605</v>
      </c>
      <c r="I112" s="68">
        <f t="shared" si="70"/>
        <v>605</v>
      </c>
      <c r="J112" s="68">
        <f t="shared" si="70"/>
        <v>605</v>
      </c>
      <c r="K112" s="68">
        <f t="shared" si="70"/>
        <v>605</v>
      </c>
      <c r="L112" s="68">
        <f t="shared" si="70"/>
        <v>605</v>
      </c>
      <c r="M112" s="68">
        <f t="shared" si="70"/>
        <v>605</v>
      </c>
    </row>
    <row r="113" spans="1:13" x14ac:dyDescent="0.2">
      <c r="A113" s="63" t="s">
        <v>10</v>
      </c>
      <c r="B113" s="47" t="s">
        <v>1</v>
      </c>
      <c r="C113" s="64">
        <v>103.5</v>
      </c>
      <c r="D113" s="64">
        <f>D112/C112*100</f>
        <v>98.035714285714278</v>
      </c>
      <c r="E113" s="64">
        <f t="shared" ref="E113" si="71">E112/D112*100</f>
        <v>88.342440801457187</v>
      </c>
      <c r="F113" s="64">
        <f>F112/E112*100</f>
        <v>101.03092783505154</v>
      </c>
      <c r="G113" s="64">
        <f>G112/F112*100</f>
        <v>122.6530612244898</v>
      </c>
      <c r="H113" s="64">
        <f>H112/G112*100</f>
        <v>100.66555740432612</v>
      </c>
      <c r="I113" s="64">
        <f>I112/G112*100</f>
        <v>100.66555740432612</v>
      </c>
      <c r="J113" s="64">
        <f>J112/H112*100</f>
        <v>100</v>
      </c>
      <c r="K113" s="64">
        <f>K112/I112*100</f>
        <v>100</v>
      </c>
      <c r="L113" s="64">
        <f>L112/J112*100</f>
        <v>100</v>
      </c>
      <c r="M113" s="64">
        <f>M112/K112*100</f>
        <v>100</v>
      </c>
    </row>
    <row r="114" spans="1:13" s="2" customFormat="1" x14ac:dyDescent="0.2">
      <c r="A114" s="59" t="s">
        <v>132</v>
      </c>
      <c r="B114" s="47" t="s">
        <v>53</v>
      </c>
      <c r="C114" s="48">
        <v>560</v>
      </c>
      <c r="D114" s="48">
        <v>549</v>
      </c>
      <c r="E114" s="48">
        <v>252</v>
      </c>
      <c r="F114" s="48">
        <v>255</v>
      </c>
      <c r="G114" s="48">
        <v>274</v>
      </c>
      <c r="H114" s="48">
        <v>278</v>
      </c>
      <c r="I114" s="48">
        <v>278</v>
      </c>
      <c r="J114" s="48">
        <v>278</v>
      </c>
      <c r="K114" s="48">
        <v>278</v>
      </c>
      <c r="L114" s="48">
        <v>278</v>
      </c>
      <c r="M114" s="48">
        <v>278</v>
      </c>
    </row>
    <row r="115" spans="1:13" s="2" customFormat="1" ht="25.5" x14ac:dyDescent="0.2">
      <c r="A115" s="59" t="s">
        <v>136</v>
      </c>
      <c r="B115" s="47" t="s">
        <v>53</v>
      </c>
      <c r="C115" s="48"/>
      <c r="D115" s="48"/>
      <c r="E115" s="48">
        <v>233</v>
      </c>
      <c r="F115" s="48">
        <v>235</v>
      </c>
      <c r="G115" s="48">
        <v>327</v>
      </c>
      <c r="H115" s="48">
        <v>327</v>
      </c>
      <c r="I115" s="48">
        <v>327</v>
      </c>
      <c r="J115" s="48">
        <v>327</v>
      </c>
      <c r="K115" s="48">
        <v>327</v>
      </c>
      <c r="L115" s="48">
        <v>327</v>
      </c>
      <c r="M115" s="48">
        <v>327</v>
      </c>
    </row>
    <row r="116" spans="1:13" s="2" customFormat="1" x14ac:dyDescent="0.2">
      <c r="A116" s="69" t="s">
        <v>49</v>
      </c>
      <c r="B116" s="47" t="s">
        <v>53</v>
      </c>
      <c r="C116" s="49">
        <f>SUM(C118:C119)</f>
        <v>45</v>
      </c>
      <c r="D116" s="49">
        <f>SUM(D118:D119)</f>
        <v>60</v>
      </c>
      <c r="E116" s="49">
        <v>65</v>
      </c>
      <c r="F116" s="49">
        <v>59</v>
      </c>
      <c r="G116" s="49">
        <v>61</v>
      </c>
      <c r="H116" s="49">
        <v>62</v>
      </c>
      <c r="I116" s="49">
        <v>63</v>
      </c>
      <c r="J116" s="49">
        <v>61</v>
      </c>
      <c r="K116" s="49">
        <v>62</v>
      </c>
      <c r="L116" s="49">
        <v>60</v>
      </c>
      <c r="M116" s="49">
        <v>61</v>
      </c>
    </row>
    <row r="117" spans="1:13" x14ac:dyDescent="0.2">
      <c r="A117" s="63" t="s">
        <v>10</v>
      </c>
      <c r="B117" s="47" t="s">
        <v>1</v>
      </c>
      <c r="C117" s="64">
        <v>90</v>
      </c>
      <c r="D117" s="64">
        <f>D116/C116*100</f>
        <v>133.33333333333331</v>
      </c>
      <c r="E117" s="64">
        <f t="shared" ref="E117" si="72">E116/D116*100</f>
        <v>108.33333333333333</v>
      </c>
      <c r="F117" s="64">
        <f>F116/E116*100</f>
        <v>90.769230769230774</v>
      </c>
      <c r="G117" s="64">
        <f>G116/F116*100</f>
        <v>103.38983050847457</v>
      </c>
      <c r="H117" s="64">
        <f>H116/G116*100</f>
        <v>101.63934426229508</v>
      </c>
      <c r="I117" s="64">
        <f>I116/G116*100</f>
        <v>103.27868852459017</v>
      </c>
      <c r="J117" s="64">
        <f>J116/H116*100</f>
        <v>98.387096774193552</v>
      </c>
      <c r="K117" s="64">
        <f>K116/I116*100</f>
        <v>98.412698412698404</v>
      </c>
      <c r="L117" s="64">
        <f>L116/J116*100</f>
        <v>98.360655737704917</v>
      </c>
      <c r="M117" s="64">
        <f>M116/K116*100</f>
        <v>98.387096774193552</v>
      </c>
    </row>
    <row r="118" spans="1:13" hidden="1" x14ac:dyDescent="0.2">
      <c r="A118" s="63" t="s">
        <v>96</v>
      </c>
      <c r="B118" s="47" t="s">
        <v>53</v>
      </c>
      <c r="C118" s="68">
        <v>5</v>
      </c>
      <c r="D118" s="68">
        <v>4</v>
      </c>
      <c r="E118" s="68"/>
      <c r="F118" s="68"/>
      <c r="G118" s="68"/>
      <c r="H118" s="68"/>
      <c r="I118" s="68"/>
      <c r="J118" s="68"/>
      <c r="K118" s="68"/>
      <c r="L118" s="68"/>
      <c r="M118" s="68"/>
    </row>
    <row r="119" spans="1:13" hidden="1" x14ac:dyDescent="0.2">
      <c r="A119" s="69" t="s">
        <v>48</v>
      </c>
      <c r="B119" s="47" t="s">
        <v>53</v>
      </c>
      <c r="C119" s="68">
        <v>40</v>
      </c>
      <c r="D119" s="68">
        <v>56</v>
      </c>
      <c r="E119" s="68"/>
      <c r="F119" s="68"/>
      <c r="G119" s="68"/>
      <c r="H119" s="68"/>
      <c r="I119" s="68"/>
      <c r="J119" s="68"/>
      <c r="K119" s="68"/>
      <c r="L119" s="68"/>
      <c r="M119" s="68"/>
    </row>
    <row r="120" spans="1:13" ht="27" x14ac:dyDescent="0.2">
      <c r="A120" s="46" t="s">
        <v>22</v>
      </c>
      <c r="B120" s="47" t="s">
        <v>53</v>
      </c>
      <c r="C120" s="68">
        <f>C122+C124</f>
        <v>239</v>
      </c>
      <c r="D120" s="68">
        <f t="shared" ref="D120:M120" si="73">D122+D124</f>
        <v>229</v>
      </c>
      <c r="E120" s="68">
        <f>E122+E124</f>
        <v>226</v>
      </c>
      <c r="F120" s="68">
        <f t="shared" si="73"/>
        <v>280</v>
      </c>
      <c r="G120" s="68">
        <f t="shared" si="73"/>
        <v>279</v>
      </c>
      <c r="H120" s="68">
        <f t="shared" si="73"/>
        <v>269</v>
      </c>
      <c r="I120" s="68">
        <f t="shared" si="73"/>
        <v>270</v>
      </c>
      <c r="J120" s="68">
        <f t="shared" si="73"/>
        <v>267</v>
      </c>
      <c r="K120" s="68">
        <f t="shared" si="73"/>
        <v>269</v>
      </c>
      <c r="L120" s="68">
        <f t="shared" si="73"/>
        <v>269</v>
      </c>
      <c r="M120" s="68">
        <f t="shared" si="73"/>
        <v>272</v>
      </c>
    </row>
    <row r="121" spans="1:13" x14ac:dyDescent="0.2">
      <c r="A121" s="63" t="s">
        <v>10</v>
      </c>
      <c r="B121" s="47" t="s">
        <v>1</v>
      </c>
      <c r="C121" s="64">
        <v>98.8</v>
      </c>
      <c r="D121" s="64">
        <f>D120/C120*100</f>
        <v>95.81589958158996</v>
      </c>
      <c r="E121" s="64">
        <f t="shared" ref="E121" si="74">E120/D120*100</f>
        <v>98.689956331877724</v>
      </c>
      <c r="F121" s="64">
        <f>F120/E120*100</f>
        <v>123.8938053097345</v>
      </c>
      <c r="G121" s="64">
        <f>G120/F120*100</f>
        <v>99.642857142857139</v>
      </c>
      <c r="H121" s="64">
        <f>H120/G120*100</f>
        <v>96.415770609318997</v>
      </c>
      <c r="I121" s="64">
        <f>I120/G120*100</f>
        <v>96.774193548387103</v>
      </c>
      <c r="J121" s="64">
        <f>J120/H120*100</f>
        <v>99.25650557620817</v>
      </c>
      <c r="K121" s="64">
        <f>K120/I120*100</f>
        <v>99.629629629629633</v>
      </c>
      <c r="L121" s="64">
        <f>L120/J120*100</f>
        <v>100.74906367041199</v>
      </c>
      <c r="M121" s="64">
        <f>M120/K120*100</f>
        <v>101.11524163568772</v>
      </c>
    </row>
    <row r="122" spans="1:13" ht="38.25" x14ac:dyDescent="0.2">
      <c r="A122" s="69" t="s">
        <v>50</v>
      </c>
      <c r="B122" s="47" t="s">
        <v>53</v>
      </c>
      <c r="C122" s="68">
        <v>57</v>
      </c>
      <c r="D122" s="68">
        <v>55</v>
      </c>
      <c r="E122" s="76">
        <v>52</v>
      </c>
      <c r="F122" s="68">
        <v>52</v>
      </c>
      <c r="G122" s="68">
        <v>55</v>
      </c>
      <c r="H122" s="68">
        <v>57</v>
      </c>
      <c r="I122" s="68">
        <v>57</v>
      </c>
      <c r="J122" s="68">
        <v>49</v>
      </c>
      <c r="K122" s="68">
        <v>50</v>
      </c>
      <c r="L122" s="68">
        <v>50</v>
      </c>
      <c r="M122" s="68">
        <v>52</v>
      </c>
    </row>
    <row r="123" spans="1:13" x14ac:dyDescent="0.2">
      <c r="A123" s="63" t="s">
        <v>10</v>
      </c>
      <c r="B123" s="47" t="s">
        <v>1</v>
      </c>
      <c r="C123" s="64">
        <v>98.3</v>
      </c>
      <c r="D123" s="64">
        <f>D122/C122*100</f>
        <v>96.491228070175438</v>
      </c>
      <c r="E123" s="64">
        <f t="shared" ref="E123" si="75">E122/D122*100</f>
        <v>94.545454545454547</v>
      </c>
      <c r="F123" s="64">
        <f>F122/E122*100</f>
        <v>100</v>
      </c>
      <c r="G123" s="64">
        <f>G122/F122*100</f>
        <v>105.76923076923077</v>
      </c>
      <c r="H123" s="64">
        <f>H122/G122*100</f>
        <v>103.63636363636364</v>
      </c>
      <c r="I123" s="64">
        <f>I122/G122*100</f>
        <v>103.63636363636364</v>
      </c>
      <c r="J123" s="64">
        <f>J122/H122*100</f>
        <v>85.964912280701753</v>
      </c>
      <c r="K123" s="64">
        <f>K122/I122*100</f>
        <v>87.719298245614027</v>
      </c>
      <c r="L123" s="64">
        <f>L122/J122*100</f>
        <v>102.04081632653062</v>
      </c>
      <c r="M123" s="64">
        <f>M122/K122*100</f>
        <v>104</v>
      </c>
    </row>
    <row r="124" spans="1:13" x14ac:dyDescent="0.2">
      <c r="A124" s="69" t="s">
        <v>49</v>
      </c>
      <c r="B124" s="47" t="s">
        <v>53</v>
      </c>
      <c r="C124" s="68">
        <f>C126+C127</f>
        <v>182</v>
      </c>
      <c r="D124" s="68">
        <f t="shared" ref="D124:E124" si="76">D126+D127</f>
        <v>174</v>
      </c>
      <c r="E124" s="68">
        <f t="shared" si="76"/>
        <v>174</v>
      </c>
      <c r="F124" s="68">
        <f>F126+F127</f>
        <v>228</v>
      </c>
      <c r="G124" s="68">
        <f t="shared" ref="G124:M124" si="77">G126+G127</f>
        <v>224</v>
      </c>
      <c r="H124" s="68">
        <f t="shared" si="77"/>
        <v>212</v>
      </c>
      <c r="I124" s="68">
        <f t="shared" si="77"/>
        <v>213</v>
      </c>
      <c r="J124" s="68">
        <f t="shared" si="77"/>
        <v>218</v>
      </c>
      <c r="K124" s="68">
        <f t="shared" si="77"/>
        <v>219</v>
      </c>
      <c r="L124" s="68">
        <v>219</v>
      </c>
      <c r="M124" s="68">
        <f t="shared" si="77"/>
        <v>220</v>
      </c>
    </row>
    <row r="125" spans="1:13" x14ac:dyDescent="0.2">
      <c r="A125" s="63" t="s">
        <v>10</v>
      </c>
      <c r="B125" s="47" t="s">
        <v>1</v>
      </c>
      <c r="C125" s="64">
        <v>98.9</v>
      </c>
      <c r="D125" s="64">
        <f>D124/C124*100</f>
        <v>95.604395604395606</v>
      </c>
      <c r="E125" s="64">
        <f t="shared" ref="E125" si="78">E124/D124*100</f>
        <v>100</v>
      </c>
      <c r="F125" s="64">
        <f>F124/E124*100</f>
        <v>131.0344827586207</v>
      </c>
      <c r="G125" s="64">
        <f>G124/F124*100</f>
        <v>98.245614035087712</v>
      </c>
      <c r="H125" s="64">
        <f>H124/G124*100</f>
        <v>94.642857142857139</v>
      </c>
      <c r="I125" s="64">
        <f>I124/G124*100</f>
        <v>95.089285714285708</v>
      </c>
      <c r="J125" s="64">
        <f>J124/H124*100</f>
        <v>102.8301886792453</v>
      </c>
      <c r="K125" s="64">
        <f>K124/I124*100</f>
        <v>102.8169014084507</v>
      </c>
      <c r="L125" s="64">
        <f>L124/J124*100</f>
        <v>100.45871559633028</v>
      </c>
      <c r="M125" s="64">
        <f>M124/K124*100</f>
        <v>100.4566210045662</v>
      </c>
    </row>
    <row r="126" spans="1:13" x14ac:dyDescent="0.2">
      <c r="A126" s="72" t="s">
        <v>97</v>
      </c>
      <c r="B126" s="47" t="s">
        <v>53</v>
      </c>
      <c r="C126" s="68">
        <v>62</v>
      </c>
      <c r="D126" s="68">
        <v>59</v>
      </c>
      <c r="E126" s="68">
        <v>59</v>
      </c>
      <c r="F126" s="68">
        <v>57</v>
      </c>
      <c r="G126" s="68">
        <v>54</v>
      </c>
      <c r="H126" s="68">
        <v>50</v>
      </c>
      <c r="I126" s="68">
        <v>50</v>
      </c>
      <c r="J126" s="68">
        <v>48</v>
      </c>
      <c r="K126" s="68">
        <v>48</v>
      </c>
      <c r="L126" s="68">
        <v>45</v>
      </c>
      <c r="M126" s="68">
        <v>45</v>
      </c>
    </row>
    <row r="127" spans="1:13" x14ac:dyDescent="0.2">
      <c r="A127" s="69" t="s">
        <v>48</v>
      </c>
      <c r="B127" s="47" t="s">
        <v>53</v>
      </c>
      <c r="C127" s="68">
        <v>120</v>
      </c>
      <c r="D127" s="68">
        <v>115</v>
      </c>
      <c r="E127" s="68">
        <v>115</v>
      </c>
      <c r="F127" s="68">
        <v>171</v>
      </c>
      <c r="G127" s="68">
        <v>170</v>
      </c>
      <c r="H127" s="68">
        <v>162</v>
      </c>
      <c r="I127" s="68">
        <v>163</v>
      </c>
      <c r="J127" s="68">
        <v>170</v>
      </c>
      <c r="K127" s="68">
        <v>171</v>
      </c>
      <c r="L127" s="68">
        <v>173</v>
      </c>
      <c r="M127" s="68">
        <v>175</v>
      </c>
    </row>
    <row r="128" spans="1:13" ht="13.5" x14ac:dyDescent="0.2">
      <c r="A128" s="46" t="s">
        <v>23</v>
      </c>
      <c r="B128" s="47" t="s">
        <v>53</v>
      </c>
      <c r="C128" s="68">
        <f>C130+C132</f>
        <v>3</v>
      </c>
      <c r="D128" s="68">
        <f t="shared" ref="D128:M128" si="79">D130+D132</f>
        <v>5</v>
      </c>
      <c r="E128" s="68">
        <f t="shared" si="79"/>
        <v>2</v>
      </c>
      <c r="F128" s="68">
        <f t="shared" si="79"/>
        <v>4</v>
      </c>
      <c r="G128" s="68">
        <f t="shared" si="79"/>
        <v>5</v>
      </c>
      <c r="H128" s="68">
        <f t="shared" si="79"/>
        <v>5</v>
      </c>
      <c r="I128" s="68">
        <f t="shared" si="79"/>
        <v>5</v>
      </c>
      <c r="J128" s="68">
        <f t="shared" si="79"/>
        <v>5</v>
      </c>
      <c r="K128" s="68">
        <f t="shared" si="79"/>
        <v>5</v>
      </c>
      <c r="L128" s="68">
        <f t="shared" si="79"/>
        <v>5</v>
      </c>
      <c r="M128" s="68">
        <f t="shared" si="79"/>
        <v>5</v>
      </c>
    </row>
    <row r="129" spans="1:13" x14ac:dyDescent="0.2">
      <c r="A129" s="63" t="s">
        <v>10</v>
      </c>
      <c r="B129" s="47" t="s">
        <v>1</v>
      </c>
      <c r="C129" s="64">
        <v>100</v>
      </c>
      <c r="D129" s="64">
        <f>D128/C128*100</f>
        <v>166.66666666666669</v>
      </c>
      <c r="E129" s="64">
        <f t="shared" ref="E129" si="80">E128/D128*100</f>
        <v>40</v>
      </c>
      <c r="F129" s="64">
        <f t="shared" ref="F129" si="81">F128/E128*100</f>
        <v>200</v>
      </c>
      <c r="G129" s="64">
        <f t="shared" ref="G129" si="82">G128/F128*100</f>
        <v>125</v>
      </c>
      <c r="H129" s="64">
        <f t="shared" ref="H129" si="83">H128/G128*100</f>
        <v>100</v>
      </c>
      <c r="I129" s="64">
        <f>I128/G128*100</f>
        <v>100</v>
      </c>
      <c r="J129" s="64">
        <f>J128/H128*100</f>
        <v>100</v>
      </c>
      <c r="K129" s="64">
        <f>K128/I128*100</f>
        <v>100</v>
      </c>
      <c r="L129" s="64">
        <f>L128/J128*100</f>
        <v>100</v>
      </c>
      <c r="M129" s="64">
        <f>M128/K128*100</f>
        <v>100</v>
      </c>
    </row>
    <row r="130" spans="1:13" ht="38.25" x14ac:dyDescent="0.2">
      <c r="A130" s="69" t="s">
        <v>50</v>
      </c>
      <c r="B130" s="47" t="s">
        <v>53</v>
      </c>
      <c r="C130" s="68">
        <v>0</v>
      </c>
      <c r="D130" s="68">
        <v>0</v>
      </c>
      <c r="E130" s="68">
        <v>0</v>
      </c>
      <c r="F130" s="68">
        <v>0</v>
      </c>
      <c r="G130" s="68">
        <v>0</v>
      </c>
      <c r="H130" s="68">
        <v>0</v>
      </c>
      <c r="I130" s="68">
        <v>0</v>
      </c>
      <c r="J130" s="68">
        <v>0</v>
      </c>
      <c r="K130" s="68">
        <v>0</v>
      </c>
      <c r="L130" s="68">
        <v>0</v>
      </c>
      <c r="M130" s="68">
        <v>0</v>
      </c>
    </row>
    <row r="131" spans="1:13" x14ac:dyDescent="0.2">
      <c r="A131" s="63" t="s">
        <v>10</v>
      </c>
      <c r="B131" s="47" t="s">
        <v>1</v>
      </c>
      <c r="C131" s="64">
        <v>0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</row>
    <row r="132" spans="1:13" x14ac:dyDescent="0.2">
      <c r="A132" s="69" t="s">
        <v>49</v>
      </c>
      <c r="B132" s="47" t="s">
        <v>53</v>
      </c>
      <c r="C132" s="47">
        <v>3</v>
      </c>
      <c r="D132" s="47">
        <v>5</v>
      </c>
      <c r="E132" s="47">
        <v>2</v>
      </c>
      <c r="F132" s="47">
        <v>4</v>
      </c>
      <c r="G132" s="47">
        <v>5</v>
      </c>
      <c r="H132" s="47">
        <v>5</v>
      </c>
      <c r="I132" s="47">
        <v>5</v>
      </c>
      <c r="J132" s="47">
        <v>5</v>
      </c>
      <c r="K132" s="47">
        <v>5</v>
      </c>
      <c r="L132" s="47">
        <v>5</v>
      </c>
      <c r="M132" s="47">
        <v>5</v>
      </c>
    </row>
    <row r="133" spans="1:13" x14ac:dyDescent="0.2">
      <c r="A133" s="63" t="s">
        <v>10</v>
      </c>
      <c r="B133" s="47" t="s">
        <v>1</v>
      </c>
      <c r="C133" s="64">
        <v>100</v>
      </c>
      <c r="D133" s="64">
        <f>D132/C132*100</f>
        <v>166.66666666666669</v>
      </c>
      <c r="E133" s="64">
        <f t="shared" ref="E133" si="84">E132/D132*100</f>
        <v>40</v>
      </c>
      <c r="F133" s="64">
        <f>F132/E132*100</f>
        <v>200</v>
      </c>
      <c r="G133" s="64">
        <f t="shared" ref="G133" si="85">G132/F132*100</f>
        <v>125</v>
      </c>
      <c r="H133" s="64">
        <f t="shared" ref="H133" si="86">H132/G132*100</f>
        <v>100</v>
      </c>
      <c r="I133" s="64">
        <f t="shared" ref="I133" si="87">I132/H132*100</f>
        <v>100</v>
      </c>
      <c r="J133" s="64">
        <f t="shared" ref="J133" si="88">J132/I132*100</f>
        <v>100</v>
      </c>
      <c r="K133" s="64">
        <f t="shared" ref="K133" si="89">K132/J132*100</f>
        <v>100</v>
      </c>
      <c r="L133" s="64">
        <f t="shared" ref="L133" si="90">L132/K132*100</f>
        <v>100</v>
      </c>
      <c r="M133" s="64">
        <f t="shared" ref="M133" si="91">M132/L132*100</f>
        <v>100</v>
      </c>
    </row>
    <row r="134" spans="1:13" ht="27" x14ac:dyDescent="0.2">
      <c r="A134" s="46" t="s">
        <v>24</v>
      </c>
      <c r="B134" s="47" t="s">
        <v>53</v>
      </c>
      <c r="C134" s="68">
        <f>C136+C138</f>
        <v>17</v>
      </c>
      <c r="D134" s="68">
        <f t="shared" ref="D134:M134" si="92">D136+D138</f>
        <v>20</v>
      </c>
      <c r="E134" s="68">
        <f>E136+E138</f>
        <v>14</v>
      </c>
      <c r="F134" s="68">
        <f t="shared" si="92"/>
        <v>13</v>
      </c>
      <c r="G134" s="68">
        <f t="shared" si="92"/>
        <v>13</v>
      </c>
      <c r="H134" s="68">
        <f t="shared" si="92"/>
        <v>13</v>
      </c>
      <c r="I134" s="68">
        <f t="shared" si="92"/>
        <v>13</v>
      </c>
      <c r="J134" s="68">
        <f t="shared" si="92"/>
        <v>14</v>
      </c>
      <c r="K134" s="68">
        <f t="shared" si="92"/>
        <v>14</v>
      </c>
      <c r="L134" s="68">
        <f t="shared" si="92"/>
        <v>14</v>
      </c>
      <c r="M134" s="68">
        <f t="shared" si="92"/>
        <v>14</v>
      </c>
    </row>
    <row r="135" spans="1:13" x14ac:dyDescent="0.2">
      <c r="A135" s="63" t="s">
        <v>10</v>
      </c>
      <c r="B135" s="47" t="s">
        <v>1</v>
      </c>
      <c r="C135" s="64">
        <v>100</v>
      </c>
      <c r="D135" s="64">
        <f>D134/C134*100</f>
        <v>117.64705882352942</v>
      </c>
      <c r="E135" s="64">
        <f t="shared" ref="E135" si="93">E134/D134*100</f>
        <v>70</v>
      </c>
      <c r="F135" s="64">
        <f>F134/E134*100</f>
        <v>92.857142857142861</v>
      </c>
      <c r="G135" s="64">
        <f>G134/F134*100</f>
        <v>100</v>
      </c>
      <c r="H135" s="64">
        <f>H134/G134*100</f>
        <v>100</v>
      </c>
      <c r="I135" s="64">
        <f>I134/G134*100</f>
        <v>100</v>
      </c>
      <c r="J135" s="64">
        <f>J134/H134*100</f>
        <v>107.69230769230769</v>
      </c>
      <c r="K135" s="64">
        <f>K134/I134*100</f>
        <v>107.69230769230769</v>
      </c>
      <c r="L135" s="64">
        <f>L134/J134*100</f>
        <v>100</v>
      </c>
      <c r="M135" s="64">
        <f>M134/K134*100</f>
        <v>100</v>
      </c>
    </row>
    <row r="136" spans="1:13" ht="38.25" x14ac:dyDescent="0.2">
      <c r="A136" s="69" t="s">
        <v>50</v>
      </c>
      <c r="B136" s="47" t="s">
        <v>53</v>
      </c>
      <c r="C136" s="68">
        <v>0</v>
      </c>
      <c r="D136" s="68">
        <v>0</v>
      </c>
      <c r="E136" s="68">
        <v>0</v>
      </c>
      <c r="F136" s="68"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68">
        <v>0</v>
      </c>
      <c r="M136" s="68">
        <v>0</v>
      </c>
    </row>
    <row r="137" spans="1:13" x14ac:dyDescent="0.2">
      <c r="A137" s="63" t="s">
        <v>10</v>
      </c>
      <c r="B137" s="47" t="s">
        <v>1</v>
      </c>
      <c r="C137" s="64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</row>
    <row r="138" spans="1:13" x14ac:dyDescent="0.2">
      <c r="A138" s="69" t="s">
        <v>49</v>
      </c>
      <c r="B138" s="47" t="s">
        <v>53</v>
      </c>
      <c r="C138" s="47">
        <v>17</v>
      </c>
      <c r="D138" s="47">
        <v>20</v>
      </c>
      <c r="E138" s="47">
        <v>14</v>
      </c>
      <c r="F138" s="47">
        <v>13</v>
      </c>
      <c r="G138" s="47">
        <v>13</v>
      </c>
      <c r="H138" s="47">
        <v>13</v>
      </c>
      <c r="I138" s="47">
        <v>13</v>
      </c>
      <c r="J138" s="47">
        <v>14</v>
      </c>
      <c r="K138" s="47">
        <v>14</v>
      </c>
      <c r="L138" s="47">
        <v>14</v>
      </c>
      <c r="M138" s="47">
        <v>14</v>
      </c>
    </row>
    <row r="139" spans="1:13" x14ac:dyDescent="0.2">
      <c r="A139" s="63" t="s">
        <v>10</v>
      </c>
      <c r="B139" s="47" t="s">
        <v>1</v>
      </c>
      <c r="C139" s="64">
        <v>100</v>
      </c>
      <c r="D139" s="64">
        <f>D138/C138*100</f>
        <v>117.64705882352942</v>
      </c>
      <c r="E139" s="64">
        <f t="shared" ref="E139" si="94">E138/D138*100</f>
        <v>70</v>
      </c>
      <c r="F139" s="64">
        <f>F138/E138*100</f>
        <v>92.857142857142861</v>
      </c>
      <c r="G139" s="64">
        <f>G138/F138*100</f>
        <v>100</v>
      </c>
      <c r="H139" s="64">
        <f>H138/G138*100</f>
        <v>100</v>
      </c>
      <c r="I139" s="64">
        <f>I138/G138*100</f>
        <v>100</v>
      </c>
      <c r="J139" s="64">
        <f>J138/H138*100</f>
        <v>107.69230769230769</v>
      </c>
      <c r="K139" s="64">
        <f>K138/I138*100</f>
        <v>107.69230769230769</v>
      </c>
      <c r="L139" s="64">
        <f>L138/J138*100</f>
        <v>100</v>
      </c>
      <c r="M139" s="64">
        <f>M138/K138*100</f>
        <v>100</v>
      </c>
    </row>
    <row r="140" spans="1:13" ht="27" x14ac:dyDescent="0.2">
      <c r="A140" s="46" t="s">
        <v>25</v>
      </c>
      <c r="B140" s="47" t="s">
        <v>53</v>
      </c>
      <c r="C140" s="68">
        <f>C142+C144</f>
        <v>53</v>
      </c>
      <c r="D140" s="68">
        <f t="shared" ref="D140:M140" si="95">D142+D144</f>
        <v>59</v>
      </c>
      <c r="E140" s="68">
        <f>E142+E144</f>
        <v>57</v>
      </c>
      <c r="F140" s="68">
        <f t="shared" si="95"/>
        <v>46</v>
      </c>
      <c r="G140" s="68">
        <f t="shared" si="95"/>
        <v>44</v>
      </c>
      <c r="H140" s="68">
        <f t="shared" si="95"/>
        <v>43</v>
      </c>
      <c r="I140" s="68">
        <f t="shared" si="95"/>
        <v>43</v>
      </c>
      <c r="J140" s="68">
        <f t="shared" si="95"/>
        <v>48</v>
      </c>
      <c r="K140" s="68">
        <f t="shared" si="95"/>
        <v>48</v>
      </c>
      <c r="L140" s="68">
        <f t="shared" si="95"/>
        <v>48</v>
      </c>
      <c r="M140" s="68">
        <f t="shared" si="95"/>
        <v>48</v>
      </c>
    </row>
    <row r="141" spans="1:13" x14ac:dyDescent="0.2">
      <c r="A141" s="63" t="s">
        <v>10</v>
      </c>
      <c r="B141" s="47" t="s">
        <v>1</v>
      </c>
      <c r="C141" s="64">
        <v>100</v>
      </c>
      <c r="D141" s="64">
        <f>D140/C140*100</f>
        <v>111.32075471698113</v>
      </c>
      <c r="E141" s="64">
        <f t="shared" ref="E141" si="96">E140/D140*100</f>
        <v>96.610169491525426</v>
      </c>
      <c r="F141" s="64">
        <f>F140/E140*100</f>
        <v>80.701754385964904</v>
      </c>
      <c r="G141" s="64">
        <f>G140/F140*100</f>
        <v>95.652173913043484</v>
      </c>
      <c r="H141" s="64">
        <f>H140/G140*100</f>
        <v>97.727272727272734</v>
      </c>
      <c r="I141" s="64">
        <f>I140/G140*100</f>
        <v>97.727272727272734</v>
      </c>
      <c r="J141" s="64">
        <f>J140/H140*100</f>
        <v>111.62790697674419</v>
      </c>
      <c r="K141" s="64">
        <f>K140/I140*100</f>
        <v>111.62790697674419</v>
      </c>
      <c r="L141" s="64">
        <f>L140/J140*100</f>
        <v>100</v>
      </c>
      <c r="M141" s="64">
        <f>M140/K140*100</f>
        <v>100</v>
      </c>
    </row>
    <row r="142" spans="1:13" ht="38.25" x14ac:dyDescent="0.2">
      <c r="A142" s="69" t="s">
        <v>50</v>
      </c>
      <c r="B142" s="47" t="s">
        <v>53</v>
      </c>
      <c r="C142" s="68">
        <v>0</v>
      </c>
      <c r="D142" s="68">
        <v>0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68">
        <v>0</v>
      </c>
      <c r="M142" s="68">
        <v>0</v>
      </c>
    </row>
    <row r="143" spans="1:13" x14ac:dyDescent="0.2">
      <c r="A143" s="63" t="s">
        <v>10</v>
      </c>
      <c r="B143" s="47" t="s">
        <v>1</v>
      </c>
      <c r="C143" s="64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</row>
    <row r="144" spans="1:13" x14ac:dyDescent="0.2">
      <c r="A144" s="69" t="s">
        <v>49</v>
      </c>
      <c r="B144" s="47" t="s">
        <v>53</v>
      </c>
      <c r="C144" s="68">
        <f>C146+C147</f>
        <v>53</v>
      </c>
      <c r="D144" s="68">
        <f>D146+D147</f>
        <v>59</v>
      </c>
      <c r="E144" s="68">
        <f>E146+E147</f>
        <v>57</v>
      </c>
      <c r="F144" s="68">
        <f t="shared" ref="F144:M144" si="97">F146+F147</f>
        <v>46</v>
      </c>
      <c r="G144" s="68">
        <f t="shared" si="97"/>
        <v>44</v>
      </c>
      <c r="H144" s="68">
        <f t="shared" si="97"/>
        <v>43</v>
      </c>
      <c r="I144" s="68">
        <f t="shared" si="97"/>
        <v>43</v>
      </c>
      <c r="J144" s="68">
        <f t="shared" si="97"/>
        <v>48</v>
      </c>
      <c r="K144" s="68">
        <f t="shared" si="97"/>
        <v>48</v>
      </c>
      <c r="L144" s="68">
        <f t="shared" si="97"/>
        <v>48</v>
      </c>
      <c r="M144" s="68">
        <f t="shared" si="97"/>
        <v>48</v>
      </c>
    </row>
    <row r="145" spans="1:13" x14ac:dyDescent="0.2">
      <c r="A145" s="63" t="s">
        <v>10</v>
      </c>
      <c r="B145" s="47" t="s">
        <v>1</v>
      </c>
      <c r="C145" s="64">
        <v>100</v>
      </c>
      <c r="D145" s="64">
        <f>D144/C144*100</f>
        <v>111.32075471698113</v>
      </c>
      <c r="E145" s="64">
        <f t="shared" ref="E145" si="98">E144/D144*100</f>
        <v>96.610169491525426</v>
      </c>
      <c r="F145" s="64">
        <f>F144/E144*100</f>
        <v>80.701754385964904</v>
      </c>
      <c r="G145" s="64">
        <f>G144/F144*100</f>
        <v>95.652173913043484</v>
      </c>
      <c r="H145" s="64">
        <f>H144/G144*100</f>
        <v>97.727272727272734</v>
      </c>
      <c r="I145" s="64">
        <f>I144/G144*100</f>
        <v>97.727272727272734</v>
      </c>
      <c r="J145" s="64">
        <f>J144/H144*100</f>
        <v>111.62790697674419</v>
      </c>
      <c r="K145" s="64">
        <f>K144/I144*100</f>
        <v>111.62790697674419</v>
      </c>
      <c r="L145" s="64">
        <f>L144/J144*100</f>
        <v>100</v>
      </c>
      <c r="M145" s="64">
        <f>M144/K144*100</f>
        <v>100</v>
      </c>
    </row>
    <row r="146" spans="1:13" x14ac:dyDescent="0.2">
      <c r="A146" s="63" t="s">
        <v>138</v>
      </c>
      <c r="B146" s="47" t="s">
        <v>53</v>
      </c>
      <c r="C146" s="68">
        <v>25</v>
      </c>
      <c r="D146" s="68">
        <v>25</v>
      </c>
      <c r="E146" s="68">
        <v>20</v>
      </c>
      <c r="F146" s="68">
        <v>21</v>
      </c>
      <c r="G146" s="68">
        <v>21</v>
      </c>
      <c r="H146" s="68">
        <v>21</v>
      </c>
      <c r="I146" s="68">
        <v>21</v>
      </c>
      <c r="J146" s="68">
        <v>21</v>
      </c>
      <c r="K146" s="68">
        <v>21</v>
      </c>
      <c r="L146" s="68">
        <v>21</v>
      </c>
      <c r="M146" s="68">
        <v>21</v>
      </c>
    </row>
    <row r="147" spans="1:13" x14ac:dyDescent="0.2">
      <c r="A147" s="63" t="s">
        <v>48</v>
      </c>
      <c r="B147" s="47" t="s">
        <v>53</v>
      </c>
      <c r="C147" s="68">
        <v>28</v>
      </c>
      <c r="D147" s="68">
        <v>34</v>
      </c>
      <c r="E147" s="68">
        <v>37</v>
      </c>
      <c r="F147" s="68">
        <v>25</v>
      </c>
      <c r="G147" s="68">
        <v>23</v>
      </c>
      <c r="H147" s="68">
        <v>22</v>
      </c>
      <c r="I147" s="68">
        <v>22</v>
      </c>
      <c r="J147" s="68">
        <v>27</v>
      </c>
      <c r="K147" s="68">
        <v>27</v>
      </c>
      <c r="L147" s="68">
        <v>27</v>
      </c>
      <c r="M147" s="68">
        <v>27</v>
      </c>
    </row>
    <row r="148" spans="1:13" ht="27" x14ac:dyDescent="0.2">
      <c r="A148" s="46" t="s">
        <v>26</v>
      </c>
      <c r="B148" s="47" t="s">
        <v>53</v>
      </c>
      <c r="C148" s="68">
        <f>C150+C152</f>
        <v>63</v>
      </c>
      <c r="D148" s="68">
        <f t="shared" ref="D148" si="99">D150+D152</f>
        <v>102</v>
      </c>
      <c r="E148" s="68">
        <f>E150+E152</f>
        <v>88</v>
      </c>
      <c r="F148" s="68">
        <f t="shared" ref="F148:M148" si="100">F150+F152</f>
        <v>86</v>
      </c>
      <c r="G148" s="68">
        <f t="shared" si="100"/>
        <v>87</v>
      </c>
      <c r="H148" s="68">
        <f t="shared" si="100"/>
        <v>82</v>
      </c>
      <c r="I148" s="68">
        <f t="shared" si="100"/>
        <v>82</v>
      </c>
      <c r="J148" s="68">
        <f t="shared" si="100"/>
        <v>83</v>
      </c>
      <c r="K148" s="68">
        <f t="shared" si="100"/>
        <v>83</v>
      </c>
      <c r="L148" s="68">
        <f t="shared" si="100"/>
        <v>80</v>
      </c>
      <c r="M148" s="68">
        <f t="shared" si="100"/>
        <v>80</v>
      </c>
    </row>
    <row r="149" spans="1:13" x14ac:dyDescent="0.2">
      <c r="A149" s="63" t="s">
        <v>10</v>
      </c>
      <c r="B149" s="47" t="s">
        <v>1</v>
      </c>
      <c r="C149" s="64">
        <v>98.4</v>
      </c>
      <c r="D149" s="64">
        <f>D148/C148*100</f>
        <v>161.9047619047619</v>
      </c>
      <c r="E149" s="64">
        <f t="shared" ref="E149" si="101">E148/D148*100</f>
        <v>86.274509803921575</v>
      </c>
      <c r="F149" s="64">
        <f>F148/E148*100</f>
        <v>97.727272727272734</v>
      </c>
      <c r="G149" s="64">
        <f>G148/F148*100</f>
        <v>101.16279069767442</v>
      </c>
      <c r="H149" s="64">
        <f>H148/G148*100</f>
        <v>94.252873563218387</v>
      </c>
      <c r="I149" s="64">
        <f>I148/G148*100</f>
        <v>94.252873563218387</v>
      </c>
      <c r="J149" s="64">
        <f>J148/H148*100</f>
        <v>101.21951219512195</v>
      </c>
      <c r="K149" s="64">
        <f>K148/I148*100</f>
        <v>101.21951219512195</v>
      </c>
      <c r="L149" s="64">
        <f>L148/J148*100</f>
        <v>96.385542168674704</v>
      </c>
      <c r="M149" s="64">
        <f>M148/K148*100</f>
        <v>96.385542168674704</v>
      </c>
    </row>
    <row r="150" spans="1:13" ht="38.25" x14ac:dyDescent="0.2">
      <c r="A150" s="69" t="s">
        <v>50</v>
      </c>
      <c r="B150" s="47" t="s">
        <v>53</v>
      </c>
      <c r="C150" s="68">
        <v>0</v>
      </c>
      <c r="D150" s="68">
        <v>21</v>
      </c>
      <c r="E150" s="68">
        <v>16</v>
      </c>
      <c r="F150" s="68">
        <v>15</v>
      </c>
      <c r="G150" s="68">
        <v>15</v>
      </c>
      <c r="H150" s="68">
        <v>16</v>
      </c>
      <c r="I150" s="68">
        <v>16</v>
      </c>
      <c r="J150" s="68">
        <v>16</v>
      </c>
      <c r="K150" s="68">
        <v>16</v>
      </c>
      <c r="L150" s="68">
        <v>15</v>
      </c>
      <c r="M150" s="68">
        <v>15</v>
      </c>
    </row>
    <row r="151" spans="1:13" x14ac:dyDescent="0.2">
      <c r="A151" s="63" t="s">
        <v>10</v>
      </c>
      <c r="B151" s="47" t="s">
        <v>1</v>
      </c>
      <c r="C151" s="64">
        <v>0</v>
      </c>
      <c r="D151" s="64">
        <v>100</v>
      </c>
      <c r="E151" s="64">
        <f>E150/D150*100</f>
        <v>76.19047619047619</v>
      </c>
      <c r="F151" s="64">
        <f>F150/E150*100</f>
        <v>93.75</v>
      </c>
      <c r="G151" s="64">
        <f>G150/F150*100</f>
        <v>100</v>
      </c>
      <c r="H151" s="64">
        <f>H150/G150*100</f>
        <v>106.66666666666667</v>
      </c>
      <c r="I151" s="64">
        <f>I150/G150*100</f>
        <v>106.66666666666667</v>
      </c>
      <c r="J151" s="64">
        <f>J150/H150*100</f>
        <v>100</v>
      </c>
      <c r="K151" s="64">
        <f>K150/I150*100</f>
        <v>100</v>
      </c>
      <c r="L151" s="64">
        <f>L150/J150*100</f>
        <v>93.75</v>
      </c>
      <c r="M151" s="64">
        <f>M150/K150*100</f>
        <v>93.75</v>
      </c>
    </row>
    <row r="152" spans="1:13" x14ac:dyDescent="0.2">
      <c r="A152" s="69" t="s">
        <v>49</v>
      </c>
      <c r="B152" s="47" t="s">
        <v>53</v>
      </c>
      <c r="C152" s="47">
        <v>63</v>
      </c>
      <c r="D152" s="47">
        <v>81</v>
      </c>
      <c r="E152" s="47">
        <v>72</v>
      </c>
      <c r="F152" s="47">
        <v>71</v>
      </c>
      <c r="G152" s="47">
        <v>72</v>
      </c>
      <c r="H152" s="47">
        <v>66</v>
      </c>
      <c r="I152" s="47">
        <v>66</v>
      </c>
      <c r="J152" s="47">
        <v>67</v>
      </c>
      <c r="K152" s="47">
        <v>67</v>
      </c>
      <c r="L152" s="47">
        <v>65</v>
      </c>
      <c r="M152" s="47">
        <v>65</v>
      </c>
    </row>
    <row r="153" spans="1:13" x14ac:dyDescent="0.2">
      <c r="A153" s="63" t="s">
        <v>10</v>
      </c>
      <c r="B153" s="47" t="s">
        <v>1</v>
      </c>
      <c r="C153" s="64">
        <v>98.4</v>
      </c>
      <c r="D153" s="64">
        <f>D152/C152*100</f>
        <v>128.57142857142858</v>
      </c>
      <c r="E153" s="64">
        <f>E152/D152*100</f>
        <v>88.888888888888886</v>
      </c>
      <c r="F153" s="64">
        <f>F152/E152*100</f>
        <v>98.611111111111114</v>
      </c>
      <c r="G153" s="64">
        <f>G152/F152*100</f>
        <v>101.40845070422534</v>
      </c>
      <c r="H153" s="64">
        <f>H152/G152*100</f>
        <v>91.666666666666657</v>
      </c>
      <c r="I153" s="64">
        <f>I152/G152*100</f>
        <v>91.666666666666657</v>
      </c>
      <c r="J153" s="64">
        <f>J152/H152*100</f>
        <v>101.51515151515152</v>
      </c>
      <c r="K153" s="64">
        <f>K152/I152*100</f>
        <v>101.51515151515152</v>
      </c>
      <c r="L153" s="64">
        <f>L152/J152*100</f>
        <v>97.014925373134332</v>
      </c>
      <c r="M153" s="64">
        <f>M152/K152*100</f>
        <v>97.014925373134332</v>
      </c>
    </row>
    <row r="154" spans="1:13" ht="13.5" x14ac:dyDescent="0.2">
      <c r="A154" s="46" t="s">
        <v>27</v>
      </c>
      <c r="B154" s="47" t="s">
        <v>53</v>
      </c>
      <c r="C154" s="68">
        <f>C156+C159</f>
        <v>64</v>
      </c>
      <c r="D154" s="68">
        <f t="shared" ref="D154:M154" si="102">D156+D159</f>
        <v>61</v>
      </c>
      <c r="E154" s="68">
        <f>E156+E159</f>
        <v>131</v>
      </c>
      <c r="F154" s="68">
        <f t="shared" si="102"/>
        <v>78</v>
      </c>
      <c r="G154" s="68">
        <f t="shared" si="102"/>
        <v>100</v>
      </c>
      <c r="H154" s="68">
        <f t="shared" si="102"/>
        <v>110</v>
      </c>
      <c r="I154" s="68">
        <f t="shared" si="102"/>
        <v>110</v>
      </c>
      <c r="J154" s="68">
        <f t="shared" si="102"/>
        <v>110</v>
      </c>
      <c r="K154" s="68">
        <f t="shared" si="102"/>
        <v>110</v>
      </c>
      <c r="L154" s="68">
        <f t="shared" si="102"/>
        <v>110</v>
      </c>
      <c r="M154" s="68">
        <f t="shared" si="102"/>
        <v>110</v>
      </c>
    </row>
    <row r="155" spans="1:13" x14ac:dyDescent="0.2">
      <c r="A155" s="63" t="s">
        <v>10</v>
      </c>
      <c r="B155" s="47" t="s">
        <v>1</v>
      </c>
      <c r="C155" s="64">
        <v>97</v>
      </c>
      <c r="D155" s="64">
        <f>D154/C154*100</f>
        <v>95.3125</v>
      </c>
      <c r="E155" s="64">
        <f t="shared" ref="E155" si="103">E154/D154*100</f>
        <v>214.75409836065575</v>
      </c>
      <c r="F155" s="64">
        <f>F154/E154*100</f>
        <v>59.541984732824424</v>
      </c>
      <c r="G155" s="64">
        <f>G154/F154*100</f>
        <v>128.2051282051282</v>
      </c>
      <c r="H155" s="64">
        <f>H154/G154*100</f>
        <v>110.00000000000001</v>
      </c>
      <c r="I155" s="64">
        <f>I154/G154*100</f>
        <v>110.00000000000001</v>
      </c>
      <c r="J155" s="64">
        <f>J154/H154*100</f>
        <v>100</v>
      </c>
      <c r="K155" s="64">
        <f>K154/I154*100</f>
        <v>100</v>
      </c>
      <c r="L155" s="64">
        <f>L154/J154*100</f>
        <v>100</v>
      </c>
      <c r="M155" s="64">
        <f>M154/K154*100</f>
        <v>100</v>
      </c>
    </row>
    <row r="156" spans="1:13" ht="38.25" x14ac:dyDescent="0.2">
      <c r="A156" s="69" t="s">
        <v>50</v>
      </c>
      <c r="B156" s="47" t="s">
        <v>53</v>
      </c>
      <c r="C156" s="68">
        <f>C158</f>
        <v>55</v>
      </c>
      <c r="D156" s="68">
        <f t="shared" ref="D156" si="104">D158</f>
        <v>56</v>
      </c>
      <c r="E156" s="68">
        <v>65</v>
      </c>
      <c r="F156" s="68">
        <f>SUM(F158)</f>
        <v>78</v>
      </c>
      <c r="G156" s="68">
        <f>SUM(G158)</f>
        <v>100</v>
      </c>
      <c r="H156" s="68">
        <f t="shared" ref="H156:M156" si="105">SUM(H158)</f>
        <v>110</v>
      </c>
      <c r="I156" s="68">
        <f t="shared" si="105"/>
        <v>110</v>
      </c>
      <c r="J156" s="68">
        <f t="shared" si="105"/>
        <v>110</v>
      </c>
      <c r="K156" s="68">
        <f t="shared" si="105"/>
        <v>110</v>
      </c>
      <c r="L156" s="68">
        <f t="shared" si="105"/>
        <v>110</v>
      </c>
      <c r="M156" s="68">
        <f t="shared" si="105"/>
        <v>110</v>
      </c>
    </row>
    <row r="157" spans="1:13" x14ac:dyDescent="0.2">
      <c r="A157" s="63" t="s">
        <v>10</v>
      </c>
      <c r="B157" s="47" t="s">
        <v>1</v>
      </c>
      <c r="C157" s="64">
        <v>98.2</v>
      </c>
      <c r="D157" s="64">
        <f>D156/C156*100</f>
        <v>101.81818181818181</v>
      </c>
      <c r="E157" s="64">
        <f t="shared" ref="E157" si="106">E156/D156*100</f>
        <v>116.07142857142858</v>
      </c>
      <c r="F157" s="64">
        <f>F156/E156*100</f>
        <v>120</v>
      </c>
      <c r="G157" s="64">
        <f>G156/F156*100</f>
        <v>128.2051282051282</v>
      </c>
      <c r="H157" s="64">
        <f>H156/G156*100</f>
        <v>110.00000000000001</v>
      </c>
      <c r="I157" s="64">
        <f>I156/G156*100</f>
        <v>110.00000000000001</v>
      </c>
      <c r="J157" s="64">
        <f>J156/H156*100</f>
        <v>100</v>
      </c>
      <c r="K157" s="64">
        <f>K156/I156*100</f>
        <v>100</v>
      </c>
      <c r="L157" s="64">
        <f>L156/J156*100</f>
        <v>100</v>
      </c>
      <c r="M157" s="64">
        <f>M156/K156*100</f>
        <v>100</v>
      </c>
    </row>
    <row r="158" spans="1:13" x14ac:dyDescent="0.2">
      <c r="A158" s="59" t="s">
        <v>79</v>
      </c>
      <c r="B158" s="47" t="s">
        <v>53</v>
      </c>
      <c r="C158" s="68">
        <v>55</v>
      </c>
      <c r="D158" s="68">
        <v>56</v>
      </c>
      <c r="E158" s="77"/>
      <c r="F158" s="78">
        <v>78</v>
      </c>
      <c r="G158" s="78">
        <v>100</v>
      </c>
      <c r="H158" s="78">
        <v>110</v>
      </c>
      <c r="I158" s="78">
        <v>110</v>
      </c>
      <c r="J158" s="78">
        <v>110</v>
      </c>
      <c r="K158" s="78">
        <v>110</v>
      </c>
      <c r="L158" s="78">
        <v>110</v>
      </c>
      <c r="M158" s="78">
        <v>110</v>
      </c>
    </row>
    <row r="159" spans="1:13" x14ac:dyDescent="0.2">
      <c r="A159" s="69" t="s">
        <v>49</v>
      </c>
      <c r="B159" s="47" t="s">
        <v>53</v>
      </c>
      <c r="C159" s="68">
        <v>9</v>
      </c>
      <c r="D159" s="68">
        <v>5</v>
      </c>
      <c r="E159" s="68">
        <v>66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</row>
    <row r="160" spans="1:13" x14ac:dyDescent="0.2">
      <c r="A160" s="63" t="s">
        <v>10</v>
      </c>
      <c r="B160" s="47" t="s">
        <v>1</v>
      </c>
      <c r="C160" s="64">
        <v>90</v>
      </c>
      <c r="D160" s="64">
        <f>D159/C159*100</f>
        <v>55.555555555555557</v>
      </c>
      <c r="E160" s="64">
        <f t="shared" ref="E160" si="107">E159/D159*100</f>
        <v>1320</v>
      </c>
      <c r="F160" s="64">
        <f>F159/E159*100</f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</row>
    <row r="161" spans="1:13" ht="27" x14ac:dyDescent="0.2">
      <c r="A161" s="46" t="s">
        <v>28</v>
      </c>
      <c r="B161" s="47" t="s">
        <v>53</v>
      </c>
      <c r="C161" s="68">
        <f>C163+C165</f>
        <v>53</v>
      </c>
      <c r="D161" s="68">
        <f t="shared" ref="D161:M161" si="108">D163+D165</f>
        <v>69</v>
      </c>
      <c r="E161" s="68">
        <f>E163+E165</f>
        <v>63</v>
      </c>
      <c r="F161" s="68">
        <f t="shared" si="108"/>
        <v>61</v>
      </c>
      <c r="G161" s="68">
        <f t="shared" si="108"/>
        <v>59</v>
      </c>
      <c r="H161" s="68">
        <f t="shared" si="108"/>
        <v>56</v>
      </c>
      <c r="I161" s="68">
        <f t="shared" si="108"/>
        <v>56</v>
      </c>
      <c r="J161" s="68">
        <f t="shared" si="108"/>
        <v>57</v>
      </c>
      <c r="K161" s="68">
        <f t="shared" si="108"/>
        <v>57</v>
      </c>
      <c r="L161" s="68">
        <f t="shared" si="108"/>
        <v>58</v>
      </c>
      <c r="M161" s="68">
        <f t="shared" si="108"/>
        <v>58</v>
      </c>
    </row>
    <row r="162" spans="1:13" x14ac:dyDescent="0.2">
      <c r="A162" s="63" t="s">
        <v>10</v>
      </c>
      <c r="B162" s="47" t="s">
        <v>1</v>
      </c>
      <c r="C162" s="64">
        <v>96.4</v>
      </c>
      <c r="D162" s="64">
        <f>D161/C161*100</f>
        <v>130.18867924528303</v>
      </c>
      <c r="E162" s="64">
        <f>E161/D161*100</f>
        <v>91.304347826086953</v>
      </c>
      <c r="F162" s="64">
        <f>F161/E161*100</f>
        <v>96.825396825396822</v>
      </c>
      <c r="G162" s="64">
        <f>G161/F161*100</f>
        <v>96.721311475409834</v>
      </c>
      <c r="H162" s="64">
        <f>H161/G161*100</f>
        <v>94.915254237288138</v>
      </c>
      <c r="I162" s="64">
        <f>I161/G161*100</f>
        <v>94.915254237288138</v>
      </c>
      <c r="J162" s="64">
        <f>J161/H161*100</f>
        <v>101.78571428571428</v>
      </c>
      <c r="K162" s="64">
        <f>K161/I161*100</f>
        <v>101.78571428571428</v>
      </c>
      <c r="L162" s="64">
        <f>L161/J161*100</f>
        <v>101.75438596491229</v>
      </c>
      <c r="M162" s="64">
        <f>M161/K161*100</f>
        <v>101.75438596491229</v>
      </c>
    </row>
    <row r="163" spans="1:13" ht="38.25" x14ac:dyDescent="0.2">
      <c r="A163" s="69" t="s">
        <v>50</v>
      </c>
      <c r="B163" s="47" t="s">
        <v>53</v>
      </c>
      <c r="C163" s="68">
        <v>0</v>
      </c>
      <c r="D163" s="68">
        <v>0</v>
      </c>
      <c r="E163" s="68">
        <v>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</row>
    <row r="164" spans="1:13" x14ac:dyDescent="0.2">
      <c r="A164" s="63" t="s">
        <v>10</v>
      </c>
      <c r="B164" s="47" t="s">
        <v>1</v>
      </c>
      <c r="C164" s="64">
        <v>0</v>
      </c>
      <c r="D164" s="64">
        <v>0</v>
      </c>
      <c r="E164" s="64">
        <v>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</row>
    <row r="165" spans="1:13" x14ac:dyDescent="0.2">
      <c r="A165" s="69" t="s">
        <v>49</v>
      </c>
      <c r="B165" s="47" t="s">
        <v>53</v>
      </c>
      <c r="C165" s="47">
        <v>53</v>
      </c>
      <c r="D165" s="47">
        <v>69</v>
      </c>
      <c r="E165" s="47">
        <v>63</v>
      </c>
      <c r="F165" s="47">
        <v>61</v>
      </c>
      <c r="G165" s="47">
        <v>59</v>
      </c>
      <c r="H165" s="47">
        <v>56</v>
      </c>
      <c r="I165" s="47">
        <v>56</v>
      </c>
      <c r="J165" s="47">
        <v>57</v>
      </c>
      <c r="K165" s="47">
        <v>57</v>
      </c>
      <c r="L165" s="47">
        <v>58</v>
      </c>
      <c r="M165" s="47">
        <v>58</v>
      </c>
    </row>
    <row r="166" spans="1:13" x14ac:dyDescent="0.2">
      <c r="A166" s="63" t="s">
        <v>10</v>
      </c>
      <c r="B166" s="47" t="s">
        <v>1</v>
      </c>
      <c r="C166" s="64">
        <v>96.4</v>
      </c>
      <c r="D166" s="64">
        <f>D165/C165*100</f>
        <v>130.18867924528303</v>
      </c>
      <c r="E166" s="64">
        <f t="shared" ref="E166" si="109">E165/D165*100</f>
        <v>91.304347826086953</v>
      </c>
      <c r="F166" s="64">
        <f>F165/E165*100</f>
        <v>96.825396825396822</v>
      </c>
      <c r="G166" s="64">
        <f>G165/F165*100</f>
        <v>96.721311475409834</v>
      </c>
      <c r="H166" s="64">
        <f>H165/G165*100</f>
        <v>94.915254237288138</v>
      </c>
      <c r="I166" s="64">
        <f>I165/G165*100</f>
        <v>94.915254237288138</v>
      </c>
      <c r="J166" s="64">
        <f>J165/H165*100</f>
        <v>101.78571428571428</v>
      </c>
      <c r="K166" s="64">
        <f>K165/I165*100</f>
        <v>101.78571428571428</v>
      </c>
      <c r="L166" s="64">
        <f>L165/J165*100</f>
        <v>101.75438596491229</v>
      </c>
      <c r="M166" s="64">
        <f>M165/K165*100</f>
        <v>101.75438596491229</v>
      </c>
    </row>
    <row r="167" spans="1:13" ht="27" x14ac:dyDescent="0.2">
      <c r="A167" s="46" t="s">
        <v>29</v>
      </c>
      <c r="B167" s="47" t="s">
        <v>53</v>
      </c>
      <c r="C167" s="68">
        <f t="shared" ref="C167:M167" si="110">C169+C171</f>
        <v>50</v>
      </c>
      <c r="D167" s="68">
        <f t="shared" si="110"/>
        <v>35</v>
      </c>
      <c r="E167" s="68">
        <f t="shared" si="110"/>
        <v>63</v>
      </c>
      <c r="F167" s="68">
        <f t="shared" si="110"/>
        <v>57</v>
      </c>
      <c r="G167" s="68">
        <f t="shared" si="110"/>
        <v>48</v>
      </c>
      <c r="H167" s="68">
        <f t="shared" si="110"/>
        <v>50</v>
      </c>
      <c r="I167" s="68">
        <f t="shared" si="110"/>
        <v>50</v>
      </c>
      <c r="J167" s="68">
        <f t="shared" si="110"/>
        <v>51</v>
      </c>
      <c r="K167" s="68">
        <f t="shared" si="110"/>
        <v>51</v>
      </c>
      <c r="L167" s="68">
        <f t="shared" si="110"/>
        <v>57</v>
      </c>
      <c r="M167" s="68">
        <f t="shared" si="110"/>
        <v>57</v>
      </c>
    </row>
    <row r="168" spans="1:13" x14ac:dyDescent="0.2">
      <c r="A168" s="63" t="s">
        <v>10</v>
      </c>
      <c r="B168" s="47" t="s">
        <v>1</v>
      </c>
      <c r="C168" s="64">
        <v>94.3</v>
      </c>
      <c r="D168" s="64">
        <f>D167/C167*100</f>
        <v>70</v>
      </c>
      <c r="E168" s="64">
        <f t="shared" ref="E168" si="111">E167/D167*100</f>
        <v>180</v>
      </c>
      <c r="F168" s="64">
        <f>F167/E167*100</f>
        <v>90.476190476190482</v>
      </c>
      <c r="G168" s="64">
        <f>G167/F167*100</f>
        <v>84.210526315789465</v>
      </c>
      <c r="H168" s="64">
        <f>H167/G167*100</f>
        <v>104.16666666666667</v>
      </c>
      <c r="I168" s="64">
        <f>I167/G167*100</f>
        <v>104.16666666666667</v>
      </c>
      <c r="J168" s="64">
        <f>J167/H167*100</f>
        <v>102</v>
      </c>
      <c r="K168" s="64">
        <f>K167/I167*100</f>
        <v>102</v>
      </c>
      <c r="L168" s="64">
        <f>L167/J167*100</f>
        <v>111.76470588235294</v>
      </c>
      <c r="M168" s="64">
        <f>M167/K167*100</f>
        <v>111.76470588235294</v>
      </c>
    </row>
    <row r="169" spans="1:13" ht="38.25" x14ac:dyDescent="0.2">
      <c r="A169" s="69" t="s">
        <v>50</v>
      </c>
      <c r="B169" s="47" t="s">
        <v>53</v>
      </c>
      <c r="C169" s="68">
        <v>19</v>
      </c>
      <c r="D169" s="68">
        <v>0</v>
      </c>
      <c r="E169" s="68">
        <v>0</v>
      </c>
      <c r="F169" s="68">
        <v>0</v>
      </c>
      <c r="G169" s="68">
        <v>0</v>
      </c>
      <c r="H169" s="68">
        <v>0</v>
      </c>
      <c r="I169" s="68">
        <v>0</v>
      </c>
      <c r="J169" s="68">
        <v>0</v>
      </c>
      <c r="K169" s="68">
        <v>0</v>
      </c>
      <c r="L169" s="68">
        <v>0</v>
      </c>
      <c r="M169" s="68">
        <v>0</v>
      </c>
    </row>
    <row r="170" spans="1:13" x14ac:dyDescent="0.2">
      <c r="A170" s="63" t="s">
        <v>10</v>
      </c>
      <c r="B170" s="47" t="s">
        <v>1</v>
      </c>
      <c r="C170" s="64">
        <v>95</v>
      </c>
      <c r="D170" s="64">
        <v>0</v>
      </c>
      <c r="E170" s="64">
        <v>0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</row>
    <row r="171" spans="1:13" x14ac:dyDescent="0.2">
      <c r="A171" s="69" t="s">
        <v>49</v>
      </c>
      <c r="B171" s="47" t="s">
        <v>53</v>
      </c>
      <c r="C171" s="68">
        <v>31</v>
      </c>
      <c r="D171" s="68">
        <v>35</v>
      </c>
      <c r="E171" s="68">
        <v>63</v>
      </c>
      <c r="F171" s="68">
        <v>57</v>
      </c>
      <c r="G171" s="68">
        <v>48</v>
      </c>
      <c r="H171" s="68">
        <v>50</v>
      </c>
      <c r="I171" s="68">
        <v>50</v>
      </c>
      <c r="J171" s="68">
        <v>51</v>
      </c>
      <c r="K171" s="68">
        <v>51</v>
      </c>
      <c r="L171" s="68">
        <v>57</v>
      </c>
      <c r="M171" s="68">
        <v>57</v>
      </c>
    </row>
    <row r="172" spans="1:13" x14ac:dyDescent="0.2">
      <c r="A172" s="63" t="s">
        <v>10</v>
      </c>
      <c r="B172" s="47" t="s">
        <v>1</v>
      </c>
      <c r="C172" s="64">
        <v>93.9</v>
      </c>
      <c r="D172" s="64">
        <f>D171/C171*100</f>
        <v>112.90322580645163</v>
      </c>
      <c r="E172" s="64">
        <f t="shared" ref="E172" si="112">E171/D171*100</f>
        <v>180</v>
      </c>
      <c r="F172" s="64">
        <f>F171/E171*100</f>
        <v>90.476190476190482</v>
      </c>
      <c r="G172" s="64">
        <f>G171/F171*100</f>
        <v>84.210526315789465</v>
      </c>
      <c r="H172" s="64">
        <f>H171/G171*100</f>
        <v>104.16666666666667</v>
      </c>
      <c r="I172" s="64">
        <f>I171/G171*100</f>
        <v>104.16666666666667</v>
      </c>
      <c r="J172" s="64">
        <f>J171/H171*100</f>
        <v>102</v>
      </c>
      <c r="K172" s="64">
        <f>K171/I171*100</f>
        <v>102</v>
      </c>
      <c r="L172" s="64">
        <f>L171/J171*100</f>
        <v>111.76470588235294</v>
      </c>
      <c r="M172" s="64">
        <f>M171/K171*100</f>
        <v>111.76470588235294</v>
      </c>
    </row>
    <row r="173" spans="1:13" ht="27" x14ac:dyDescent="0.2">
      <c r="A173" s="46" t="s">
        <v>30</v>
      </c>
      <c r="B173" s="47" t="s">
        <v>53</v>
      </c>
      <c r="C173" s="68">
        <f>C175+C177</f>
        <v>1</v>
      </c>
      <c r="D173" s="68">
        <f t="shared" ref="D173:E173" si="113">D175+D177</f>
        <v>0</v>
      </c>
      <c r="E173" s="68">
        <f t="shared" si="113"/>
        <v>0</v>
      </c>
      <c r="F173" s="68"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8">
        <v>0</v>
      </c>
      <c r="M173" s="68">
        <v>0</v>
      </c>
    </row>
    <row r="174" spans="1:13" x14ac:dyDescent="0.2">
      <c r="A174" s="63" t="s">
        <v>10</v>
      </c>
      <c r="B174" s="47" t="s">
        <v>1</v>
      </c>
      <c r="C174" s="64">
        <v>100</v>
      </c>
      <c r="D174" s="64">
        <v>0</v>
      </c>
      <c r="E174" s="64">
        <v>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</row>
    <row r="175" spans="1:13" ht="38.25" x14ac:dyDescent="0.2">
      <c r="A175" s="69" t="s">
        <v>50</v>
      </c>
      <c r="B175" s="47" t="s">
        <v>53</v>
      </c>
      <c r="C175" s="68">
        <v>0</v>
      </c>
      <c r="D175" s="68">
        <v>0</v>
      </c>
      <c r="E175" s="68">
        <v>0</v>
      </c>
      <c r="F175" s="68"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68">
        <v>0</v>
      </c>
      <c r="M175" s="68">
        <v>0</v>
      </c>
    </row>
    <row r="176" spans="1:13" x14ac:dyDescent="0.2">
      <c r="A176" s="63" t="s">
        <v>10</v>
      </c>
      <c r="B176" s="47" t="s">
        <v>1</v>
      </c>
      <c r="C176" s="64">
        <v>0</v>
      </c>
      <c r="D176" s="64">
        <v>0</v>
      </c>
      <c r="E176" s="64">
        <v>0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</row>
    <row r="177" spans="1:13" x14ac:dyDescent="0.2">
      <c r="A177" s="69" t="s">
        <v>49</v>
      </c>
      <c r="B177" s="47" t="s">
        <v>53</v>
      </c>
      <c r="C177" s="47">
        <v>1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</row>
    <row r="178" spans="1:13" x14ac:dyDescent="0.2">
      <c r="A178" s="63" t="s">
        <v>10</v>
      </c>
      <c r="B178" s="47" t="s">
        <v>1</v>
      </c>
      <c r="C178" s="64">
        <v>100</v>
      </c>
      <c r="D178" s="64">
        <v>0</v>
      </c>
      <c r="E178" s="64">
        <v>0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</row>
    <row r="179" spans="1:13" ht="27" x14ac:dyDescent="0.2">
      <c r="A179" s="46" t="s">
        <v>31</v>
      </c>
      <c r="B179" s="47" t="s">
        <v>53</v>
      </c>
      <c r="C179" s="68">
        <f>C181+C185</f>
        <v>698</v>
      </c>
      <c r="D179" s="68">
        <f t="shared" ref="D179:M179" si="114">D181+D185</f>
        <v>651</v>
      </c>
      <c r="E179" s="68">
        <f>E181+E185</f>
        <v>630</v>
      </c>
      <c r="F179" s="68">
        <f t="shared" si="114"/>
        <v>604</v>
      </c>
      <c r="G179" s="68">
        <f t="shared" si="114"/>
        <v>621</v>
      </c>
      <c r="H179" s="68">
        <f t="shared" si="114"/>
        <v>631</v>
      </c>
      <c r="I179" s="68">
        <f t="shared" si="114"/>
        <v>632</v>
      </c>
      <c r="J179" s="68">
        <f t="shared" si="114"/>
        <v>645</v>
      </c>
      <c r="K179" s="68">
        <f t="shared" si="114"/>
        <v>646</v>
      </c>
      <c r="L179" s="68">
        <f t="shared" si="114"/>
        <v>666</v>
      </c>
      <c r="M179" s="68">
        <f t="shared" si="114"/>
        <v>668</v>
      </c>
    </row>
    <row r="180" spans="1:13" x14ac:dyDescent="0.2">
      <c r="A180" s="63" t="s">
        <v>10</v>
      </c>
      <c r="B180" s="47" t="s">
        <v>1</v>
      </c>
      <c r="C180" s="64">
        <v>96.4</v>
      </c>
      <c r="D180" s="64">
        <f>D179/C179*100</f>
        <v>93.266475644699142</v>
      </c>
      <c r="E180" s="64">
        <f t="shared" ref="E180" si="115">E179/D179*100</f>
        <v>96.774193548387103</v>
      </c>
      <c r="F180" s="64">
        <f>F179/E179*100</f>
        <v>95.873015873015873</v>
      </c>
      <c r="G180" s="64">
        <f>G179/F179*100</f>
        <v>102.81456953642385</v>
      </c>
      <c r="H180" s="64">
        <f>H179/G179*100</f>
        <v>101.61030595813205</v>
      </c>
      <c r="I180" s="64">
        <f>I179/G179*100</f>
        <v>101.77133655394526</v>
      </c>
      <c r="J180" s="64">
        <f>J179/H179*100</f>
        <v>102.21870047543582</v>
      </c>
      <c r="K180" s="64">
        <f>K179/I179*100</f>
        <v>102.21518987341771</v>
      </c>
      <c r="L180" s="64">
        <f>L179/J179*100</f>
        <v>103.25581395348837</v>
      </c>
      <c r="M180" s="64">
        <f>M179/K179*100</f>
        <v>103.40557275541795</v>
      </c>
    </row>
    <row r="181" spans="1:13" ht="38.25" x14ac:dyDescent="0.2">
      <c r="A181" s="69" t="s">
        <v>50</v>
      </c>
      <c r="B181" s="47" t="s">
        <v>53</v>
      </c>
      <c r="C181" s="68">
        <f>C183+C184</f>
        <v>650</v>
      </c>
      <c r="D181" s="68">
        <f t="shared" ref="D181:M181" si="116">D183+D184</f>
        <v>605</v>
      </c>
      <c r="E181" s="68">
        <f>E183+E184</f>
        <v>585</v>
      </c>
      <c r="F181" s="68">
        <f>F183+F184</f>
        <v>548</v>
      </c>
      <c r="G181" s="68">
        <f>G183+G184</f>
        <v>573</v>
      </c>
      <c r="H181" s="68">
        <f t="shared" si="116"/>
        <v>580</v>
      </c>
      <c r="I181" s="68">
        <f t="shared" si="116"/>
        <v>580</v>
      </c>
      <c r="J181" s="68">
        <f t="shared" si="116"/>
        <v>595</v>
      </c>
      <c r="K181" s="68">
        <f t="shared" si="116"/>
        <v>595</v>
      </c>
      <c r="L181" s="68">
        <f t="shared" si="116"/>
        <v>615</v>
      </c>
      <c r="M181" s="68">
        <f t="shared" si="116"/>
        <v>615</v>
      </c>
    </row>
    <row r="182" spans="1:13" x14ac:dyDescent="0.2">
      <c r="A182" s="63" t="s">
        <v>10</v>
      </c>
      <c r="B182" s="47" t="s">
        <v>1</v>
      </c>
      <c r="C182" s="64">
        <v>96</v>
      </c>
      <c r="D182" s="64">
        <f>D181/C181*100</f>
        <v>93.07692307692308</v>
      </c>
      <c r="E182" s="64">
        <f t="shared" ref="E182" si="117">E181/D181*100</f>
        <v>96.694214876033058</v>
      </c>
      <c r="F182" s="64">
        <f>F181/E181*100</f>
        <v>93.675213675213669</v>
      </c>
      <c r="G182" s="64">
        <f>G181/F181*100</f>
        <v>104.56204379562044</v>
      </c>
      <c r="H182" s="64">
        <f>H181/G181*100</f>
        <v>101.22164048865621</v>
      </c>
      <c r="I182" s="64">
        <f>I181/G181*100</f>
        <v>101.22164048865621</v>
      </c>
      <c r="J182" s="64">
        <f>J181/H181*100</f>
        <v>102.58620689655173</v>
      </c>
      <c r="K182" s="64">
        <f>K181/I181*100</f>
        <v>102.58620689655173</v>
      </c>
      <c r="L182" s="64">
        <f>L181/J181*100</f>
        <v>103.36134453781514</v>
      </c>
      <c r="M182" s="64">
        <f>M181/K181*100</f>
        <v>103.36134453781514</v>
      </c>
    </row>
    <row r="183" spans="1:13" x14ac:dyDescent="0.2">
      <c r="A183" s="59" t="s">
        <v>78</v>
      </c>
      <c r="B183" s="47" t="s">
        <v>53</v>
      </c>
      <c r="C183" s="75">
        <v>431</v>
      </c>
      <c r="D183" s="75">
        <v>405</v>
      </c>
      <c r="E183" s="75">
        <v>372</v>
      </c>
      <c r="F183" s="75">
        <v>356</v>
      </c>
      <c r="G183" s="75">
        <v>375</v>
      </c>
      <c r="H183" s="75">
        <v>375</v>
      </c>
      <c r="I183" s="75">
        <v>375</v>
      </c>
      <c r="J183" s="75">
        <v>385</v>
      </c>
      <c r="K183" s="75">
        <v>385</v>
      </c>
      <c r="L183" s="75">
        <v>400</v>
      </c>
      <c r="M183" s="75">
        <v>400</v>
      </c>
    </row>
    <row r="184" spans="1:13" x14ac:dyDescent="0.2">
      <c r="A184" s="59" t="s">
        <v>103</v>
      </c>
      <c r="B184" s="47" t="s">
        <v>53</v>
      </c>
      <c r="C184" s="75">
        <v>219</v>
      </c>
      <c r="D184" s="75">
        <v>200</v>
      </c>
      <c r="E184" s="75">
        <v>213</v>
      </c>
      <c r="F184" s="75">
        <v>192</v>
      </c>
      <c r="G184" s="75">
        <v>198</v>
      </c>
      <c r="H184" s="75">
        <v>205</v>
      </c>
      <c r="I184" s="75">
        <v>205</v>
      </c>
      <c r="J184" s="75">
        <v>210</v>
      </c>
      <c r="K184" s="75">
        <v>210</v>
      </c>
      <c r="L184" s="75">
        <v>215</v>
      </c>
      <c r="M184" s="75">
        <v>215</v>
      </c>
    </row>
    <row r="185" spans="1:13" x14ac:dyDescent="0.2">
      <c r="A185" s="69" t="s">
        <v>49</v>
      </c>
      <c r="B185" s="47" t="s">
        <v>53</v>
      </c>
      <c r="C185" s="68">
        <f>C187+C188</f>
        <v>48</v>
      </c>
      <c r="D185" s="68">
        <f t="shared" ref="D185:M185" si="118">D187+D188</f>
        <v>46</v>
      </c>
      <c r="E185" s="68">
        <f t="shared" si="118"/>
        <v>45</v>
      </c>
      <c r="F185" s="68">
        <f t="shared" si="118"/>
        <v>56</v>
      </c>
      <c r="G185" s="68">
        <f t="shared" si="118"/>
        <v>48</v>
      </c>
      <c r="H185" s="68">
        <f t="shared" si="118"/>
        <v>51</v>
      </c>
      <c r="I185" s="68">
        <f t="shared" si="118"/>
        <v>52</v>
      </c>
      <c r="J185" s="68">
        <f t="shared" si="118"/>
        <v>50</v>
      </c>
      <c r="K185" s="68">
        <f t="shared" si="118"/>
        <v>51</v>
      </c>
      <c r="L185" s="68">
        <f t="shared" si="118"/>
        <v>51</v>
      </c>
      <c r="M185" s="68">
        <f t="shared" si="118"/>
        <v>53</v>
      </c>
    </row>
    <row r="186" spans="1:13" x14ac:dyDescent="0.2">
      <c r="A186" s="63" t="s">
        <v>10</v>
      </c>
      <c r="B186" s="47" t="s">
        <v>1</v>
      </c>
      <c r="C186" s="64">
        <v>102.1</v>
      </c>
      <c r="D186" s="64">
        <f>D185/C185*100</f>
        <v>95.833333333333343</v>
      </c>
      <c r="E186" s="64">
        <f t="shared" ref="E186" si="119">E185/D185*100</f>
        <v>97.826086956521735</v>
      </c>
      <c r="F186" s="64">
        <f>F185/E185*100</f>
        <v>124.44444444444444</v>
      </c>
      <c r="G186" s="64">
        <f>G185/F185*100</f>
        <v>85.714285714285708</v>
      </c>
      <c r="H186" s="64">
        <f>H185/G185*100</f>
        <v>106.25</v>
      </c>
      <c r="I186" s="64">
        <f>I185/G185*100</f>
        <v>108.33333333333333</v>
      </c>
      <c r="J186" s="64">
        <f>J185/H185*100</f>
        <v>98.039215686274503</v>
      </c>
      <c r="K186" s="64">
        <f>K185/I185*100</f>
        <v>98.076923076923066</v>
      </c>
      <c r="L186" s="64">
        <f>L185/J185*100</f>
        <v>102</v>
      </c>
      <c r="M186" s="64">
        <f>M185/K185*100</f>
        <v>103.92156862745099</v>
      </c>
    </row>
    <row r="187" spans="1:13" ht="25.5" x14ac:dyDescent="0.2">
      <c r="A187" s="72" t="s">
        <v>106</v>
      </c>
      <c r="B187" s="47" t="s">
        <v>53</v>
      </c>
      <c r="C187" s="68">
        <v>25</v>
      </c>
      <c r="D187" s="68">
        <v>26</v>
      </c>
      <c r="E187" s="68">
        <v>25</v>
      </c>
      <c r="F187" s="68">
        <v>21</v>
      </c>
      <c r="G187" s="68">
        <v>19</v>
      </c>
      <c r="H187" s="68">
        <v>25</v>
      </c>
      <c r="I187" s="68">
        <v>25</v>
      </c>
      <c r="J187" s="68">
        <v>27</v>
      </c>
      <c r="K187" s="68">
        <v>27</v>
      </c>
      <c r="L187" s="68">
        <v>27</v>
      </c>
      <c r="M187" s="68">
        <v>27</v>
      </c>
    </row>
    <row r="188" spans="1:13" x14ac:dyDescent="0.2">
      <c r="A188" s="69" t="s">
        <v>48</v>
      </c>
      <c r="B188" s="47" t="s">
        <v>53</v>
      </c>
      <c r="C188" s="68">
        <v>23</v>
      </c>
      <c r="D188" s="68">
        <v>20</v>
      </c>
      <c r="E188" s="68">
        <v>20</v>
      </c>
      <c r="F188" s="68">
        <v>35</v>
      </c>
      <c r="G188" s="68">
        <v>29</v>
      </c>
      <c r="H188" s="68">
        <v>26</v>
      </c>
      <c r="I188" s="68">
        <v>27</v>
      </c>
      <c r="J188" s="68">
        <v>23</v>
      </c>
      <c r="K188" s="68">
        <v>24</v>
      </c>
      <c r="L188" s="68">
        <v>24</v>
      </c>
      <c r="M188" s="68">
        <v>26</v>
      </c>
    </row>
    <row r="189" spans="1:13" ht="27" x14ac:dyDescent="0.2">
      <c r="A189" s="46" t="s">
        <v>32</v>
      </c>
      <c r="B189" s="47" t="s">
        <v>53</v>
      </c>
      <c r="C189" s="68">
        <f>C191+C193</f>
        <v>21</v>
      </c>
      <c r="D189" s="68">
        <f t="shared" ref="D189:M189" si="120">D191+D193</f>
        <v>21</v>
      </c>
      <c r="E189" s="68">
        <f t="shared" si="120"/>
        <v>21</v>
      </c>
      <c r="F189" s="68">
        <f t="shared" si="120"/>
        <v>29</v>
      </c>
      <c r="G189" s="68">
        <f t="shared" si="120"/>
        <v>26</v>
      </c>
      <c r="H189" s="68">
        <f t="shared" si="120"/>
        <v>27</v>
      </c>
      <c r="I189" s="68">
        <f t="shared" si="120"/>
        <v>27</v>
      </c>
      <c r="J189" s="68">
        <f t="shared" si="120"/>
        <v>27</v>
      </c>
      <c r="K189" s="68">
        <f t="shared" si="120"/>
        <v>27</v>
      </c>
      <c r="L189" s="68">
        <f t="shared" si="120"/>
        <v>29</v>
      </c>
      <c r="M189" s="68">
        <f t="shared" si="120"/>
        <v>29</v>
      </c>
    </row>
    <row r="190" spans="1:13" x14ac:dyDescent="0.2">
      <c r="A190" s="63" t="s">
        <v>10</v>
      </c>
      <c r="B190" s="47" t="s">
        <v>1</v>
      </c>
      <c r="C190" s="64">
        <v>95.5</v>
      </c>
      <c r="D190" s="64">
        <f>D189/C189*100</f>
        <v>100</v>
      </c>
      <c r="E190" s="64">
        <f t="shared" ref="E190" si="121">E189/D189*100</f>
        <v>100</v>
      </c>
      <c r="F190" s="64">
        <f>F189/E189*100</f>
        <v>138.0952380952381</v>
      </c>
      <c r="G190" s="64">
        <f>G189/F189*100</f>
        <v>89.65517241379311</v>
      </c>
      <c r="H190" s="64">
        <f>H189/G189*100</f>
        <v>103.84615384615385</v>
      </c>
      <c r="I190" s="64">
        <f>I189/G189*100</f>
        <v>103.84615384615385</v>
      </c>
      <c r="J190" s="64">
        <f>J189/H189*100</f>
        <v>100</v>
      </c>
      <c r="K190" s="64">
        <f>K189/I189*100</f>
        <v>100</v>
      </c>
      <c r="L190" s="64">
        <f>L189/J189*100</f>
        <v>107.40740740740742</v>
      </c>
      <c r="M190" s="64">
        <f>M189/K189*100</f>
        <v>107.40740740740742</v>
      </c>
    </row>
    <row r="191" spans="1:13" ht="38.25" x14ac:dyDescent="0.2">
      <c r="A191" s="69" t="s">
        <v>50</v>
      </c>
      <c r="B191" s="47" t="s">
        <v>53</v>
      </c>
      <c r="C191" s="68">
        <v>0</v>
      </c>
      <c r="D191" s="68">
        <v>0</v>
      </c>
      <c r="E191" s="68">
        <v>0</v>
      </c>
      <c r="F191" s="68"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68">
        <v>0</v>
      </c>
      <c r="M191" s="68">
        <v>0</v>
      </c>
    </row>
    <row r="192" spans="1:13" x14ac:dyDescent="0.2">
      <c r="A192" s="63" t="s">
        <v>10</v>
      </c>
      <c r="B192" s="47" t="s">
        <v>1</v>
      </c>
      <c r="C192" s="64">
        <v>0</v>
      </c>
      <c r="D192" s="64">
        <v>0</v>
      </c>
      <c r="E192" s="64">
        <v>0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</row>
    <row r="193" spans="1:13" x14ac:dyDescent="0.2">
      <c r="A193" s="69" t="s">
        <v>49</v>
      </c>
      <c r="B193" s="47" t="s">
        <v>53</v>
      </c>
      <c r="C193" s="47">
        <v>21</v>
      </c>
      <c r="D193" s="47">
        <v>21</v>
      </c>
      <c r="E193" s="47">
        <v>21</v>
      </c>
      <c r="F193" s="47">
        <v>29</v>
      </c>
      <c r="G193" s="47">
        <v>26</v>
      </c>
      <c r="H193" s="47">
        <v>27</v>
      </c>
      <c r="I193" s="47">
        <v>27</v>
      </c>
      <c r="J193" s="47">
        <v>27</v>
      </c>
      <c r="K193" s="47">
        <v>27</v>
      </c>
      <c r="L193" s="47">
        <v>29</v>
      </c>
      <c r="M193" s="47">
        <v>29</v>
      </c>
    </row>
    <row r="194" spans="1:13" x14ac:dyDescent="0.2">
      <c r="A194" s="63" t="s">
        <v>10</v>
      </c>
      <c r="B194" s="47" t="s">
        <v>1</v>
      </c>
      <c r="C194" s="64">
        <v>95.5</v>
      </c>
      <c r="D194" s="64">
        <f>D193/C193*100</f>
        <v>100</v>
      </c>
      <c r="E194" s="64">
        <f>E193/D193*100</f>
        <v>100</v>
      </c>
      <c r="F194" s="64">
        <f>F193/E193*100</f>
        <v>138.0952380952381</v>
      </c>
      <c r="G194" s="64">
        <f>G193/F193*100</f>
        <v>89.65517241379311</v>
      </c>
      <c r="H194" s="64">
        <f>H193/G193*100</f>
        <v>103.84615384615385</v>
      </c>
      <c r="I194" s="64">
        <f>I193/G193*100</f>
        <v>103.84615384615385</v>
      </c>
      <c r="J194" s="64">
        <f>J193/H193*100</f>
        <v>100</v>
      </c>
      <c r="K194" s="64">
        <f>K193/I193*100</f>
        <v>100</v>
      </c>
      <c r="L194" s="64">
        <f>L193/J193*100</f>
        <v>107.40740740740742</v>
      </c>
      <c r="M194" s="64">
        <f>M193/K193*100</f>
        <v>107.40740740740742</v>
      </c>
    </row>
    <row r="195" spans="1:13" ht="27" x14ac:dyDescent="0.2">
      <c r="A195" s="79" t="s">
        <v>171</v>
      </c>
      <c r="B195" s="47" t="s">
        <v>53</v>
      </c>
      <c r="C195" s="64"/>
      <c r="D195" s="64"/>
      <c r="E195" s="68">
        <f>E197+E199</f>
        <v>0</v>
      </c>
      <c r="F195" s="68">
        <f t="shared" ref="F195:M195" si="122">F197+F199</f>
        <v>1</v>
      </c>
      <c r="G195" s="68">
        <f t="shared" si="122"/>
        <v>1</v>
      </c>
      <c r="H195" s="68">
        <f t="shared" si="122"/>
        <v>1</v>
      </c>
      <c r="I195" s="68">
        <f t="shared" si="122"/>
        <v>1</v>
      </c>
      <c r="J195" s="68">
        <f t="shared" si="122"/>
        <v>1</v>
      </c>
      <c r="K195" s="68">
        <f t="shared" si="122"/>
        <v>1</v>
      </c>
      <c r="L195" s="68">
        <f t="shared" si="122"/>
        <v>1</v>
      </c>
      <c r="M195" s="68">
        <f t="shared" si="122"/>
        <v>1</v>
      </c>
    </row>
    <row r="196" spans="1:13" x14ac:dyDescent="0.2">
      <c r="A196" s="63" t="s">
        <v>10</v>
      </c>
      <c r="B196" s="47" t="s">
        <v>1</v>
      </c>
      <c r="C196" s="64"/>
      <c r="D196" s="64"/>
      <c r="E196" s="64"/>
      <c r="F196" s="64"/>
      <c r="G196" s="64">
        <f>G195/F195*100</f>
        <v>100</v>
      </c>
      <c r="H196" s="64">
        <f>H195/G195*100</f>
        <v>100</v>
      </c>
      <c r="I196" s="64">
        <f>I195/G195*100</f>
        <v>100</v>
      </c>
      <c r="J196" s="64">
        <f>J195/H195*100</f>
        <v>100</v>
      </c>
      <c r="K196" s="64">
        <f>K195/I195*100</f>
        <v>100</v>
      </c>
      <c r="L196" s="64">
        <f>L195/J195*100</f>
        <v>100</v>
      </c>
      <c r="M196" s="64">
        <f>M195/K195*100</f>
        <v>100</v>
      </c>
    </row>
    <row r="197" spans="1:13" ht="38.25" x14ac:dyDescent="0.2">
      <c r="A197" s="63" t="s">
        <v>50</v>
      </c>
      <c r="B197" s="47" t="s">
        <v>53</v>
      </c>
      <c r="C197" s="64"/>
      <c r="D197" s="64"/>
      <c r="E197" s="68">
        <v>0</v>
      </c>
      <c r="F197" s="68">
        <v>0</v>
      </c>
      <c r="G197" s="68">
        <v>0</v>
      </c>
      <c r="H197" s="68">
        <v>0</v>
      </c>
      <c r="I197" s="68">
        <v>0</v>
      </c>
      <c r="J197" s="68">
        <v>0</v>
      </c>
      <c r="K197" s="68">
        <v>0</v>
      </c>
      <c r="L197" s="68">
        <v>0</v>
      </c>
      <c r="M197" s="68">
        <v>0</v>
      </c>
    </row>
    <row r="198" spans="1:13" x14ac:dyDescent="0.2">
      <c r="A198" s="63" t="s">
        <v>10</v>
      </c>
      <c r="B198" s="47" t="s">
        <v>1</v>
      </c>
      <c r="C198" s="64"/>
      <c r="D198" s="64"/>
      <c r="E198" s="64">
        <v>0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</row>
    <row r="199" spans="1:13" x14ac:dyDescent="0.2">
      <c r="A199" s="63" t="s">
        <v>49</v>
      </c>
      <c r="B199" s="47" t="s">
        <v>53</v>
      </c>
      <c r="C199" s="64"/>
      <c r="D199" s="64"/>
      <c r="E199" s="68">
        <v>0</v>
      </c>
      <c r="F199" s="68">
        <v>1</v>
      </c>
      <c r="G199" s="68">
        <v>1</v>
      </c>
      <c r="H199" s="68">
        <v>1</v>
      </c>
      <c r="I199" s="68">
        <v>1</v>
      </c>
      <c r="J199" s="68">
        <v>1</v>
      </c>
      <c r="K199" s="68">
        <v>1</v>
      </c>
      <c r="L199" s="68">
        <v>1</v>
      </c>
      <c r="M199" s="68">
        <v>1</v>
      </c>
    </row>
    <row r="200" spans="1:13" x14ac:dyDescent="0.2">
      <c r="A200" s="63" t="s">
        <v>10</v>
      </c>
      <c r="B200" s="47" t="s">
        <v>1</v>
      </c>
      <c r="C200" s="64"/>
      <c r="D200" s="64"/>
      <c r="E200" s="64"/>
      <c r="F200" s="64"/>
      <c r="G200" s="64">
        <f>G199/F199*100</f>
        <v>100</v>
      </c>
      <c r="H200" s="64">
        <f>H199/G199*100</f>
        <v>100</v>
      </c>
      <c r="I200" s="64">
        <f>I199/G199*100</f>
        <v>100</v>
      </c>
      <c r="J200" s="64">
        <f>J199/H199*100</f>
        <v>100</v>
      </c>
      <c r="K200" s="64">
        <f>K199/I199*100</f>
        <v>100</v>
      </c>
      <c r="L200" s="64">
        <f>L199/J199*100</f>
        <v>100</v>
      </c>
      <c r="M200" s="64">
        <f>M199/K199*100</f>
        <v>100</v>
      </c>
    </row>
    <row r="201" spans="1:13" ht="13.5" x14ac:dyDescent="0.2">
      <c r="A201" s="93" t="s">
        <v>33</v>
      </c>
      <c r="B201" s="47" t="s">
        <v>53</v>
      </c>
      <c r="C201" s="68">
        <f>C203+C205</f>
        <v>198</v>
      </c>
      <c r="D201" s="68">
        <f t="shared" ref="D201:M201" si="123">D203+D205</f>
        <v>198</v>
      </c>
      <c r="E201" s="68">
        <f>E203+E205</f>
        <v>206</v>
      </c>
      <c r="F201" s="68">
        <f t="shared" si="123"/>
        <v>201</v>
      </c>
      <c r="G201" s="68">
        <f t="shared" si="123"/>
        <v>196</v>
      </c>
      <c r="H201" s="68">
        <f t="shared" si="123"/>
        <v>197</v>
      </c>
      <c r="I201" s="68">
        <f t="shared" si="123"/>
        <v>198</v>
      </c>
      <c r="J201" s="68">
        <f t="shared" si="123"/>
        <v>198</v>
      </c>
      <c r="K201" s="68">
        <f t="shared" si="123"/>
        <v>200</v>
      </c>
      <c r="L201" s="68">
        <f t="shared" si="123"/>
        <v>207</v>
      </c>
      <c r="M201" s="68">
        <f t="shared" si="123"/>
        <v>210</v>
      </c>
    </row>
    <row r="202" spans="1:13" x14ac:dyDescent="0.2">
      <c r="A202" s="63" t="s">
        <v>10</v>
      </c>
      <c r="B202" s="47" t="s">
        <v>1</v>
      </c>
      <c r="C202" s="64">
        <v>99.5</v>
      </c>
      <c r="D202" s="64">
        <f>D201/C201*100</f>
        <v>100</v>
      </c>
      <c r="E202" s="64">
        <f t="shared" ref="E202" si="124">E201/D201*100</f>
        <v>104.04040404040404</v>
      </c>
      <c r="F202" s="64">
        <f>F201/E201*100</f>
        <v>97.572815533980588</v>
      </c>
      <c r="G202" s="64">
        <f>G201/F201*100</f>
        <v>97.512437810945272</v>
      </c>
      <c r="H202" s="64">
        <f>H201/G201*100</f>
        <v>100.51020408163265</v>
      </c>
      <c r="I202" s="64">
        <f>I201/G201*100</f>
        <v>101.0204081632653</v>
      </c>
      <c r="J202" s="64">
        <f>J201/H201*100</f>
        <v>100.50761421319795</v>
      </c>
      <c r="K202" s="64">
        <f>K201/I201*100</f>
        <v>101.01010101010101</v>
      </c>
      <c r="L202" s="64">
        <f>L201/J201*100</f>
        <v>104.54545454545455</v>
      </c>
      <c r="M202" s="64">
        <f>M201/K201*100</f>
        <v>105</v>
      </c>
    </row>
    <row r="203" spans="1:13" ht="38.25" x14ac:dyDescent="0.2">
      <c r="A203" s="69" t="s">
        <v>50</v>
      </c>
      <c r="B203" s="47" t="s">
        <v>53</v>
      </c>
      <c r="C203" s="68">
        <v>0</v>
      </c>
      <c r="D203" s="68">
        <v>0</v>
      </c>
      <c r="E203" s="68">
        <v>11</v>
      </c>
      <c r="F203" s="68">
        <v>0</v>
      </c>
      <c r="G203" s="68">
        <v>0</v>
      </c>
      <c r="H203" s="68">
        <v>0</v>
      </c>
      <c r="I203" s="68">
        <v>0</v>
      </c>
      <c r="J203" s="68">
        <v>0</v>
      </c>
      <c r="K203" s="68">
        <v>0</v>
      </c>
      <c r="L203" s="68">
        <v>0</v>
      </c>
      <c r="M203" s="68">
        <v>0</v>
      </c>
    </row>
    <row r="204" spans="1:13" x14ac:dyDescent="0.2">
      <c r="A204" s="63" t="s">
        <v>10</v>
      </c>
      <c r="B204" s="47" t="s">
        <v>1</v>
      </c>
      <c r="C204" s="64">
        <v>0</v>
      </c>
      <c r="D204" s="64">
        <v>0</v>
      </c>
      <c r="E204" s="64">
        <v>0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</row>
    <row r="205" spans="1:13" x14ac:dyDescent="0.2">
      <c r="A205" s="69" t="s">
        <v>49</v>
      </c>
      <c r="B205" s="47" t="s">
        <v>53</v>
      </c>
      <c r="C205" s="68">
        <f>C207+C208</f>
        <v>198</v>
      </c>
      <c r="D205" s="68">
        <f t="shared" ref="D205:M205" si="125">D207+D208</f>
        <v>198</v>
      </c>
      <c r="E205" s="68">
        <f t="shared" si="125"/>
        <v>195</v>
      </c>
      <c r="F205" s="68">
        <f t="shared" si="125"/>
        <v>201</v>
      </c>
      <c r="G205" s="68">
        <f t="shared" si="125"/>
        <v>196</v>
      </c>
      <c r="H205" s="68">
        <f t="shared" si="125"/>
        <v>197</v>
      </c>
      <c r="I205" s="68">
        <f t="shared" si="125"/>
        <v>198</v>
      </c>
      <c r="J205" s="68">
        <f t="shared" si="125"/>
        <v>198</v>
      </c>
      <c r="K205" s="68">
        <f t="shared" si="125"/>
        <v>200</v>
      </c>
      <c r="L205" s="68">
        <f t="shared" si="125"/>
        <v>207</v>
      </c>
      <c r="M205" s="68">
        <f t="shared" si="125"/>
        <v>210</v>
      </c>
    </row>
    <row r="206" spans="1:13" x14ac:dyDescent="0.2">
      <c r="A206" s="63" t="s">
        <v>10</v>
      </c>
      <c r="B206" s="47" t="s">
        <v>1</v>
      </c>
      <c r="C206" s="64">
        <v>99.5</v>
      </c>
      <c r="D206" s="64">
        <f>D205/C205*100</f>
        <v>100</v>
      </c>
      <c r="E206" s="64">
        <f t="shared" ref="E206" si="126">E205/D205*100</f>
        <v>98.484848484848484</v>
      </c>
      <c r="F206" s="64">
        <f>F205/E205*100</f>
        <v>103.07692307692307</v>
      </c>
      <c r="G206" s="64">
        <f>G205/F205*100</f>
        <v>97.512437810945272</v>
      </c>
      <c r="H206" s="64">
        <f>H205/G205*100</f>
        <v>100.51020408163265</v>
      </c>
      <c r="I206" s="64">
        <f>I205/G205*100</f>
        <v>101.0204081632653</v>
      </c>
      <c r="J206" s="64">
        <f>J205/H205*100</f>
        <v>100.50761421319795</v>
      </c>
      <c r="K206" s="64">
        <f>K205/I205*100</f>
        <v>101.01010101010101</v>
      </c>
      <c r="L206" s="64">
        <f>L205/J205*100</f>
        <v>104.54545454545455</v>
      </c>
      <c r="M206" s="64">
        <f>M205/K205*100</f>
        <v>105</v>
      </c>
    </row>
    <row r="207" spans="1:13" x14ac:dyDescent="0.2">
      <c r="A207" s="72" t="s">
        <v>129</v>
      </c>
      <c r="B207" s="47" t="s">
        <v>53</v>
      </c>
      <c r="C207" s="68">
        <v>86</v>
      </c>
      <c r="D207" s="68">
        <v>93</v>
      </c>
      <c r="E207" s="68">
        <v>97</v>
      </c>
      <c r="F207" s="68">
        <v>101</v>
      </c>
      <c r="G207" s="68">
        <v>110</v>
      </c>
      <c r="H207" s="68">
        <v>112</v>
      </c>
      <c r="I207" s="68">
        <v>112</v>
      </c>
      <c r="J207" s="68">
        <v>113</v>
      </c>
      <c r="K207" s="68">
        <v>113</v>
      </c>
      <c r="L207" s="68">
        <v>115</v>
      </c>
      <c r="M207" s="68">
        <v>115</v>
      </c>
    </row>
    <row r="208" spans="1:13" x14ac:dyDescent="0.2">
      <c r="A208" s="69" t="s">
        <v>48</v>
      </c>
      <c r="B208" s="47" t="s">
        <v>53</v>
      </c>
      <c r="C208" s="68">
        <v>112</v>
      </c>
      <c r="D208" s="68">
        <v>105</v>
      </c>
      <c r="E208" s="68">
        <v>98</v>
      </c>
      <c r="F208" s="68">
        <v>100</v>
      </c>
      <c r="G208" s="68">
        <v>86</v>
      </c>
      <c r="H208" s="68">
        <v>85</v>
      </c>
      <c r="I208" s="68">
        <v>86</v>
      </c>
      <c r="J208" s="68">
        <v>85</v>
      </c>
      <c r="K208" s="68">
        <v>87</v>
      </c>
      <c r="L208" s="68">
        <v>92</v>
      </c>
      <c r="M208" s="68">
        <v>95</v>
      </c>
    </row>
    <row r="209" spans="1:13" ht="13.5" x14ac:dyDescent="0.2">
      <c r="A209" s="46" t="s">
        <v>34</v>
      </c>
      <c r="B209" s="47" t="s">
        <v>53</v>
      </c>
      <c r="C209" s="68">
        <f t="shared" ref="C209:M209" si="127">C211+C214</f>
        <v>1</v>
      </c>
      <c r="D209" s="68">
        <f t="shared" si="127"/>
        <v>22</v>
      </c>
      <c r="E209" s="68">
        <f t="shared" si="127"/>
        <v>28</v>
      </c>
      <c r="F209" s="68">
        <f t="shared" si="127"/>
        <v>30</v>
      </c>
      <c r="G209" s="68">
        <f t="shared" si="127"/>
        <v>31</v>
      </c>
      <c r="H209" s="68">
        <f t="shared" si="127"/>
        <v>31</v>
      </c>
      <c r="I209" s="68">
        <f t="shared" si="127"/>
        <v>31</v>
      </c>
      <c r="J209" s="68">
        <f t="shared" si="127"/>
        <v>32</v>
      </c>
      <c r="K209" s="68">
        <f t="shared" si="127"/>
        <v>32</v>
      </c>
      <c r="L209" s="68">
        <f t="shared" si="127"/>
        <v>32</v>
      </c>
      <c r="M209" s="68">
        <f t="shared" si="127"/>
        <v>32</v>
      </c>
    </row>
    <row r="210" spans="1:13" x14ac:dyDescent="0.2">
      <c r="A210" s="63" t="s">
        <v>10</v>
      </c>
      <c r="B210" s="47" t="s">
        <v>1</v>
      </c>
      <c r="C210" s="64">
        <v>100</v>
      </c>
      <c r="D210" s="64">
        <f>D209/C209*100</f>
        <v>2200</v>
      </c>
      <c r="E210" s="64">
        <f t="shared" ref="E210" si="128">E209/D209*100</f>
        <v>127.27272727272727</v>
      </c>
      <c r="F210" s="64">
        <f>F209/E209*100</f>
        <v>107.14285714285714</v>
      </c>
      <c r="G210" s="64">
        <f>G209/F209*100</f>
        <v>103.33333333333334</v>
      </c>
      <c r="H210" s="64">
        <f>H209/G209*100</f>
        <v>100</v>
      </c>
      <c r="I210" s="64">
        <f>I209/G209*100</f>
        <v>100</v>
      </c>
      <c r="J210" s="64">
        <f>J209/H209*100</f>
        <v>103.2258064516129</v>
      </c>
      <c r="K210" s="64">
        <f>K209/I209*100</f>
        <v>103.2258064516129</v>
      </c>
      <c r="L210" s="64">
        <f>L209/J209*100</f>
        <v>100</v>
      </c>
      <c r="M210" s="64">
        <f>M209/K209*100</f>
        <v>100</v>
      </c>
    </row>
    <row r="211" spans="1:13" ht="38.25" x14ac:dyDescent="0.2">
      <c r="A211" s="69" t="s">
        <v>50</v>
      </c>
      <c r="B211" s="47" t="s">
        <v>53</v>
      </c>
      <c r="C211" s="68">
        <v>0</v>
      </c>
      <c r="D211" s="68">
        <v>17</v>
      </c>
      <c r="E211" s="68">
        <f>E213</f>
        <v>18</v>
      </c>
      <c r="F211" s="68">
        <f>F213</f>
        <v>16</v>
      </c>
      <c r="G211" s="68">
        <f>SUM(G213)</f>
        <v>17</v>
      </c>
      <c r="H211" s="68">
        <f>SUM(H213)</f>
        <v>17</v>
      </c>
      <c r="I211" s="68">
        <f>SUM(I213)</f>
        <v>17</v>
      </c>
      <c r="J211" s="68">
        <f t="shared" ref="J211:M211" si="129">SUM(J213)</f>
        <v>18</v>
      </c>
      <c r="K211" s="68">
        <f>SUM(K213)</f>
        <v>18</v>
      </c>
      <c r="L211" s="68">
        <f t="shared" si="129"/>
        <v>18</v>
      </c>
      <c r="M211" s="68">
        <f t="shared" si="129"/>
        <v>18</v>
      </c>
    </row>
    <row r="212" spans="1:13" x14ac:dyDescent="0.2">
      <c r="A212" s="63" t="s">
        <v>10</v>
      </c>
      <c r="B212" s="47" t="s">
        <v>1</v>
      </c>
      <c r="C212" s="64">
        <v>0</v>
      </c>
      <c r="D212" s="64">
        <v>100</v>
      </c>
      <c r="E212" s="64">
        <f>E211/D211*100</f>
        <v>105.88235294117648</v>
      </c>
      <c r="F212" s="64">
        <f>F211/E211*100</f>
        <v>88.888888888888886</v>
      </c>
      <c r="G212" s="64">
        <f>G211/F211*100</f>
        <v>106.25</v>
      </c>
      <c r="H212" s="64">
        <f>H211/G211*100</f>
        <v>100</v>
      </c>
      <c r="I212" s="64">
        <f>I211/G211*100</f>
        <v>100</v>
      </c>
      <c r="J212" s="64">
        <f>J211/H211*100</f>
        <v>105.88235294117648</v>
      </c>
      <c r="K212" s="64">
        <f>K211/I211*100</f>
        <v>105.88235294117648</v>
      </c>
      <c r="L212" s="64">
        <f>L211/J211*100</f>
        <v>100</v>
      </c>
      <c r="M212" s="64">
        <f>M211/K211*100</f>
        <v>100</v>
      </c>
    </row>
    <row r="213" spans="1:13" ht="25.5" x14ac:dyDescent="0.2">
      <c r="A213" s="72" t="s">
        <v>166</v>
      </c>
      <c r="B213" s="47" t="s">
        <v>53</v>
      </c>
      <c r="C213" s="64"/>
      <c r="D213" s="64"/>
      <c r="E213" s="68">
        <v>18</v>
      </c>
      <c r="F213" s="68">
        <v>16</v>
      </c>
      <c r="G213" s="68">
        <v>17</v>
      </c>
      <c r="H213" s="68">
        <v>17</v>
      </c>
      <c r="I213" s="68">
        <v>17</v>
      </c>
      <c r="J213" s="68">
        <v>18</v>
      </c>
      <c r="K213" s="68">
        <v>18</v>
      </c>
      <c r="L213" s="68">
        <v>18</v>
      </c>
      <c r="M213" s="68">
        <v>18</v>
      </c>
    </row>
    <row r="214" spans="1:13" x14ac:dyDescent="0.2">
      <c r="A214" s="69" t="s">
        <v>49</v>
      </c>
      <c r="B214" s="47" t="s">
        <v>53</v>
      </c>
      <c r="C214" s="47">
        <v>1</v>
      </c>
      <c r="D214" s="47">
        <v>5</v>
      </c>
      <c r="E214" s="47">
        <v>10</v>
      </c>
      <c r="F214" s="47">
        <v>14</v>
      </c>
      <c r="G214" s="47">
        <v>14</v>
      </c>
      <c r="H214" s="47">
        <v>14</v>
      </c>
      <c r="I214" s="47">
        <v>14</v>
      </c>
      <c r="J214" s="47">
        <v>14</v>
      </c>
      <c r="K214" s="47">
        <v>14</v>
      </c>
      <c r="L214" s="47">
        <v>14</v>
      </c>
      <c r="M214" s="47">
        <v>14</v>
      </c>
    </row>
    <row r="215" spans="1:13" x14ac:dyDescent="0.2">
      <c r="A215" s="63" t="s">
        <v>10</v>
      </c>
      <c r="B215" s="47" t="s">
        <v>1</v>
      </c>
      <c r="C215" s="64">
        <v>100</v>
      </c>
      <c r="D215" s="64">
        <f>D214/C214*100</f>
        <v>500</v>
      </c>
      <c r="E215" s="64">
        <f>E214/D214*100</f>
        <v>200</v>
      </c>
      <c r="F215" s="64">
        <f>F214/E214*100</f>
        <v>140</v>
      </c>
      <c r="G215" s="64">
        <f>G214/F214*100</f>
        <v>100</v>
      </c>
      <c r="H215" s="64">
        <f>H214/G214*100</f>
        <v>100</v>
      </c>
      <c r="I215" s="64">
        <f>I214/G214*100</f>
        <v>100</v>
      </c>
      <c r="J215" s="64">
        <f>J214/H214*100</f>
        <v>100</v>
      </c>
      <c r="K215" s="64">
        <f>K214/I214*100</f>
        <v>100</v>
      </c>
      <c r="L215" s="64">
        <f>L214/J214*100</f>
        <v>100</v>
      </c>
      <c r="M215" s="64">
        <f>M214/K214*100</f>
        <v>100</v>
      </c>
    </row>
    <row r="216" spans="1:13" ht="27" x14ac:dyDescent="0.2">
      <c r="A216" s="46" t="s">
        <v>35</v>
      </c>
      <c r="B216" s="47" t="s">
        <v>53</v>
      </c>
      <c r="C216" s="68">
        <f>C218+C220</f>
        <v>95</v>
      </c>
      <c r="D216" s="68">
        <f t="shared" ref="D216:M216" si="130">D218+D220</f>
        <v>110</v>
      </c>
      <c r="E216" s="68">
        <f>E218+E220</f>
        <v>107</v>
      </c>
      <c r="F216" s="68">
        <f t="shared" si="130"/>
        <v>103</v>
      </c>
      <c r="G216" s="68">
        <f t="shared" si="130"/>
        <v>98</v>
      </c>
      <c r="H216" s="68">
        <f t="shared" si="130"/>
        <v>99</v>
      </c>
      <c r="I216" s="68">
        <f t="shared" si="130"/>
        <v>99</v>
      </c>
      <c r="J216" s="68">
        <f t="shared" si="130"/>
        <v>102</v>
      </c>
      <c r="K216" s="68">
        <f t="shared" si="130"/>
        <v>102</v>
      </c>
      <c r="L216" s="68">
        <f t="shared" si="130"/>
        <v>102</v>
      </c>
      <c r="M216" s="68">
        <f t="shared" si="130"/>
        <v>102</v>
      </c>
    </row>
    <row r="217" spans="1:13" x14ac:dyDescent="0.2">
      <c r="A217" s="63" t="s">
        <v>10</v>
      </c>
      <c r="B217" s="47" t="s">
        <v>1</v>
      </c>
      <c r="C217" s="64">
        <v>97.9</v>
      </c>
      <c r="D217" s="64">
        <f>D216/C216*100</f>
        <v>115.78947368421053</v>
      </c>
      <c r="E217" s="64">
        <f t="shared" ref="E217" si="131">E216/D216*100</f>
        <v>97.27272727272728</v>
      </c>
      <c r="F217" s="64">
        <f>F216/E216*100</f>
        <v>96.261682242990659</v>
      </c>
      <c r="G217" s="64">
        <f>G216/F216*100</f>
        <v>95.145631067961162</v>
      </c>
      <c r="H217" s="64">
        <f>H216/G216*100</f>
        <v>101.0204081632653</v>
      </c>
      <c r="I217" s="64">
        <f>I216/G216*100</f>
        <v>101.0204081632653</v>
      </c>
      <c r="J217" s="64">
        <f>J216/H216*100</f>
        <v>103.03030303030303</v>
      </c>
      <c r="K217" s="64">
        <f>K216/I216*100</f>
        <v>103.03030303030303</v>
      </c>
      <c r="L217" s="64">
        <f>L216/J216*100</f>
        <v>100</v>
      </c>
      <c r="M217" s="64">
        <f>M216/K216*100</f>
        <v>100</v>
      </c>
    </row>
    <row r="218" spans="1:13" ht="38.25" x14ac:dyDescent="0.2">
      <c r="A218" s="69" t="s">
        <v>50</v>
      </c>
      <c r="B218" s="47" t="s">
        <v>53</v>
      </c>
      <c r="C218" s="68">
        <v>16</v>
      </c>
      <c r="D218" s="68">
        <v>17</v>
      </c>
      <c r="E218" s="68">
        <v>16</v>
      </c>
      <c r="F218" s="68">
        <v>15</v>
      </c>
      <c r="G218" s="68">
        <v>14</v>
      </c>
      <c r="H218" s="68">
        <v>16</v>
      </c>
      <c r="I218" s="68">
        <v>16</v>
      </c>
      <c r="J218" s="68">
        <v>16</v>
      </c>
      <c r="K218" s="68">
        <v>16</v>
      </c>
      <c r="L218" s="68">
        <v>14</v>
      </c>
      <c r="M218" s="68">
        <v>14</v>
      </c>
    </row>
    <row r="219" spans="1:13" x14ac:dyDescent="0.2">
      <c r="A219" s="63" t="s">
        <v>10</v>
      </c>
      <c r="B219" s="47" t="s">
        <v>1</v>
      </c>
      <c r="C219" s="64">
        <v>84.2</v>
      </c>
      <c r="D219" s="64">
        <f>D218/C218*100</f>
        <v>106.25</v>
      </c>
      <c r="E219" s="64">
        <f t="shared" ref="E219" si="132">E218/D218*100</f>
        <v>94.117647058823522</v>
      </c>
      <c r="F219" s="64">
        <f>F218/E218*100</f>
        <v>93.75</v>
      </c>
      <c r="G219" s="64">
        <f>G218/F218*100</f>
        <v>93.333333333333329</v>
      </c>
      <c r="H219" s="64">
        <f>H218/G218*100</f>
        <v>114.28571428571428</v>
      </c>
      <c r="I219" s="64">
        <f>I218/G218*100</f>
        <v>114.28571428571428</v>
      </c>
      <c r="J219" s="64">
        <f>J218/H218*100</f>
        <v>100</v>
      </c>
      <c r="K219" s="64">
        <f>K218/I218*100</f>
        <v>100</v>
      </c>
      <c r="L219" s="64">
        <f>L218/J218*100</f>
        <v>87.5</v>
      </c>
      <c r="M219" s="64">
        <f>M218/K218*100</f>
        <v>87.5</v>
      </c>
    </row>
    <row r="220" spans="1:13" x14ac:dyDescent="0.2">
      <c r="A220" s="69" t="s">
        <v>49</v>
      </c>
      <c r="B220" s="47" t="s">
        <v>53</v>
      </c>
      <c r="C220" s="47">
        <v>79</v>
      </c>
      <c r="D220" s="47">
        <v>93</v>
      </c>
      <c r="E220" s="47">
        <v>91</v>
      </c>
      <c r="F220" s="47">
        <v>88</v>
      </c>
      <c r="G220" s="47">
        <v>84</v>
      </c>
      <c r="H220" s="47">
        <v>83</v>
      </c>
      <c r="I220" s="47">
        <v>83</v>
      </c>
      <c r="J220" s="47">
        <v>86</v>
      </c>
      <c r="K220" s="47">
        <v>86</v>
      </c>
      <c r="L220" s="47">
        <v>88</v>
      </c>
      <c r="M220" s="47">
        <v>88</v>
      </c>
    </row>
    <row r="221" spans="1:13" x14ac:dyDescent="0.2">
      <c r="A221" s="63" t="s">
        <v>10</v>
      </c>
      <c r="B221" s="47" t="s">
        <v>1</v>
      </c>
      <c r="C221" s="64">
        <v>101.3</v>
      </c>
      <c r="D221" s="64">
        <f>D220/C220*100</f>
        <v>117.72151898734178</v>
      </c>
      <c r="E221" s="64">
        <f t="shared" ref="E221" si="133">E220/D220*100</f>
        <v>97.849462365591393</v>
      </c>
      <c r="F221" s="64">
        <f>F220/E220*100</f>
        <v>96.703296703296701</v>
      </c>
      <c r="G221" s="64">
        <f>G220/F220*100</f>
        <v>95.454545454545453</v>
      </c>
      <c r="H221" s="64">
        <f>H220/G220*100</f>
        <v>98.80952380952381</v>
      </c>
      <c r="I221" s="64">
        <f>I220/G220*100</f>
        <v>98.80952380952381</v>
      </c>
      <c r="J221" s="64">
        <f>J220/H220*100</f>
        <v>103.6144578313253</v>
      </c>
      <c r="K221" s="64">
        <f>K220/I220*100</f>
        <v>103.6144578313253</v>
      </c>
      <c r="L221" s="64">
        <f>L220/J220*100</f>
        <v>102.32558139534885</v>
      </c>
      <c r="M221" s="64">
        <f>M220/K220*100</f>
        <v>102.32558139534885</v>
      </c>
    </row>
    <row r="222" spans="1:13" ht="51" x14ac:dyDescent="0.2">
      <c r="A222" s="51" t="s">
        <v>36</v>
      </c>
      <c r="B222" s="47" t="s">
        <v>53</v>
      </c>
      <c r="C222" s="68">
        <f t="shared" ref="C222:M222" si="134">C224+C232</f>
        <v>1937</v>
      </c>
      <c r="D222" s="68">
        <f t="shared" si="134"/>
        <v>1519</v>
      </c>
      <c r="E222" s="68">
        <f t="shared" si="134"/>
        <v>1547</v>
      </c>
      <c r="F222" s="68">
        <f t="shared" si="134"/>
        <v>1481</v>
      </c>
      <c r="G222" s="68">
        <f t="shared" si="134"/>
        <v>1450</v>
      </c>
      <c r="H222" s="68">
        <f t="shared" si="134"/>
        <v>1491</v>
      </c>
      <c r="I222" s="68">
        <f t="shared" si="134"/>
        <v>1491</v>
      </c>
      <c r="J222" s="68">
        <f t="shared" si="134"/>
        <v>1493</v>
      </c>
      <c r="K222" s="68">
        <f t="shared" si="134"/>
        <v>1493</v>
      </c>
      <c r="L222" s="68">
        <f t="shared" si="134"/>
        <v>1489</v>
      </c>
      <c r="M222" s="68">
        <f t="shared" si="134"/>
        <v>1489</v>
      </c>
    </row>
    <row r="223" spans="1:13" x14ac:dyDescent="0.2">
      <c r="A223" s="65" t="s">
        <v>10</v>
      </c>
      <c r="B223" s="47" t="s">
        <v>1</v>
      </c>
      <c r="C223" s="64">
        <v>103</v>
      </c>
      <c r="D223" s="64">
        <f>D222/C222*100</f>
        <v>78.420237480640168</v>
      </c>
      <c r="E223" s="64">
        <f t="shared" ref="E223" si="135">E222/D222*100</f>
        <v>101.84331797235022</v>
      </c>
      <c r="F223" s="64">
        <f>F222/E222*100</f>
        <v>95.733678086619264</v>
      </c>
      <c r="G223" s="64">
        <f>G222/F222*100</f>
        <v>97.906819716407838</v>
      </c>
      <c r="H223" s="64">
        <f>H222/G222*100</f>
        <v>102.82758620689656</v>
      </c>
      <c r="I223" s="64">
        <f>I222/G222*100</f>
        <v>102.82758620689656</v>
      </c>
      <c r="J223" s="64">
        <f>J222/H222*100</f>
        <v>100.13413816230718</v>
      </c>
      <c r="K223" s="64">
        <f>K222/I222*100</f>
        <v>100.13413816230718</v>
      </c>
      <c r="L223" s="64">
        <f>L222/J222*100</f>
        <v>99.732083054253181</v>
      </c>
      <c r="M223" s="64">
        <f>M222/K222*100</f>
        <v>99.732083054253181</v>
      </c>
    </row>
    <row r="224" spans="1:13" ht="38.25" x14ac:dyDescent="0.2">
      <c r="A224" s="69" t="s">
        <v>50</v>
      </c>
      <c r="B224" s="47" t="s">
        <v>53</v>
      </c>
      <c r="C224" s="68">
        <f t="shared" ref="C224:M224" si="136">SUM(C226:C231)</f>
        <v>1906</v>
      </c>
      <c r="D224" s="68">
        <f t="shared" si="136"/>
        <v>1471</v>
      </c>
      <c r="E224" s="68">
        <f t="shared" si="136"/>
        <v>1483</v>
      </c>
      <c r="F224" s="68">
        <f>SUM(F226:F231)</f>
        <v>1423</v>
      </c>
      <c r="G224" s="68">
        <f t="shared" si="136"/>
        <v>1390</v>
      </c>
      <c r="H224" s="68">
        <f t="shared" si="136"/>
        <v>1429</v>
      </c>
      <c r="I224" s="68">
        <f>SUM(I226:I231)</f>
        <v>1429</v>
      </c>
      <c r="J224" s="68">
        <f t="shared" si="136"/>
        <v>1429</v>
      </c>
      <c r="K224" s="68">
        <f t="shared" si="136"/>
        <v>1429</v>
      </c>
      <c r="L224" s="68">
        <f t="shared" si="136"/>
        <v>1429</v>
      </c>
      <c r="M224" s="68">
        <f t="shared" si="136"/>
        <v>1429</v>
      </c>
    </row>
    <row r="225" spans="1:13" x14ac:dyDescent="0.2">
      <c r="A225" s="63" t="s">
        <v>10</v>
      </c>
      <c r="B225" s="47" t="s">
        <v>1</v>
      </c>
      <c r="C225" s="64">
        <v>103.1</v>
      </c>
      <c r="D225" s="64">
        <f>D224/C224*100</f>
        <v>77.177334732423915</v>
      </c>
      <c r="E225" s="64">
        <f t="shared" ref="E225" si="137">E224/D224*100</f>
        <v>100.81577158395649</v>
      </c>
      <c r="F225" s="64">
        <f>F224/E224*100</f>
        <v>95.954146999325701</v>
      </c>
      <c r="G225" s="64">
        <f>G224/F224*100</f>
        <v>97.68095572733661</v>
      </c>
      <c r="H225" s="64">
        <f>H224/G224*100</f>
        <v>102.80575539568346</v>
      </c>
      <c r="I225" s="64">
        <f>I224/G224*100</f>
        <v>102.80575539568346</v>
      </c>
      <c r="J225" s="64">
        <f>J224/H224*100</f>
        <v>100</v>
      </c>
      <c r="K225" s="64">
        <f>K224/I224*100</f>
        <v>100</v>
      </c>
      <c r="L225" s="64">
        <f>L224/J224*100</f>
        <v>100</v>
      </c>
      <c r="M225" s="64">
        <f>M224/K224*100</f>
        <v>100</v>
      </c>
    </row>
    <row r="226" spans="1:13" x14ac:dyDescent="0.2">
      <c r="A226" s="65" t="s">
        <v>102</v>
      </c>
      <c r="B226" s="47" t="s">
        <v>53</v>
      </c>
      <c r="C226" s="68">
        <v>727</v>
      </c>
      <c r="D226" s="68">
        <v>678</v>
      </c>
      <c r="E226" s="68">
        <v>648</v>
      </c>
      <c r="F226" s="68">
        <v>550</v>
      </c>
      <c r="G226" s="68">
        <v>525</v>
      </c>
      <c r="H226" s="68">
        <v>529</v>
      </c>
      <c r="I226" s="68">
        <v>529</v>
      </c>
      <c r="J226" s="68">
        <v>529</v>
      </c>
      <c r="K226" s="68">
        <v>529</v>
      </c>
      <c r="L226" s="68">
        <v>529</v>
      </c>
      <c r="M226" s="68">
        <v>529</v>
      </c>
    </row>
    <row r="227" spans="1:13" x14ac:dyDescent="0.2">
      <c r="A227" s="65" t="s">
        <v>105</v>
      </c>
      <c r="B227" s="47" t="s">
        <v>53</v>
      </c>
      <c r="C227" s="68">
        <v>635</v>
      </c>
      <c r="D227" s="68">
        <v>620</v>
      </c>
      <c r="E227" s="68">
        <v>500</v>
      </c>
      <c r="F227" s="68">
        <v>421</v>
      </c>
      <c r="G227" s="68">
        <v>415</v>
      </c>
      <c r="H227" s="68">
        <v>418</v>
      </c>
      <c r="I227" s="68">
        <v>418</v>
      </c>
      <c r="J227" s="68">
        <v>418</v>
      </c>
      <c r="K227" s="68">
        <v>418</v>
      </c>
      <c r="L227" s="68">
        <v>418</v>
      </c>
      <c r="M227" s="68">
        <v>418</v>
      </c>
    </row>
    <row r="228" spans="1:13" x14ac:dyDescent="0.2">
      <c r="A228" s="65" t="s">
        <v>169</v>
      </c>
      <c r="B228" s="47" t="s">
        <v>53</v>
      </c>
      <c r="C228" s="68">
        <v>160</v>
      </c>
      <c r="D228" s="68">
        <v>145</v>
      </c>
      <c r="E228" s="68">
        <v>148</v>
      </c>
      <c r="F228" s="68">
        <v>121</v>
      </c>
      <c r="G228" s="68">
        <v>118</v>
      </c>
      <c r="H228" s="68">
        <v>120</v>
      </c>
      <c r="I228" s="68">
        <v>120</v>
      </c>
      <c r="J228" s="68">
        <v>120</v>
      </c>
      <c r="K228" s="68">
        <v>120</v>
      </c>
      <c r="L228" s="68">
        <v>120</v>
      </c>
      <c r="M228" s="68">
        <v>120</v>
      </c>
    </row>
    <row r="229" spans="1:13" ht="25.5" x14ac:dyDescent="0.2">
      <c r="A229" s="65" t="s">
        <v>168</v>
      </c>
      <c r="B229" s="47" t="s">
        <v>53</v>
      </c>
      <c r="C229" s="68"/>
      <c r="D229" s="68"/>
      <c r="E229" s="68"/>
      <c r="F229" s="68">
        <v>304</v>
      </c>
      <c r="G229" s="68">
        <v>302</v>
      </c>
      <c r="H229" s="68">
        <v>332</v>
      </c>
      <c r="I229" s="68">
        <v>332</v>
      </c>
      <c r="J229" s="68">
        <v>332</v>
      </c>
      <c r="K229" s="68">
        <v>332</v>
      </c>
      <c r="L229" s="68">
        <v>332</v>
      </c>
      <c r="M229" s="68">
        <v>332</v>
      </c>
    </row>
    <row r="230" spans="1:13" x14ac:dyDescent="0.2">
      <c r="A230" s="65" t="s">
        <v>174</v>
      </c>
      <c r="B230" s="47" t="s">
        <v>53</v>
      </c>
      <c r="C230" s="68">
        <v>27</v>
      </c>
      <c r="D230" s="68">
        <v>28</v>
      </c>
      <c r="E230" s="68">
        <v>28</v>
      </c>
      <c r="F230" s="68">
        <v>27</v>
      </c>
      <c r="G230" s="68">
        <v>30</v>
      </c>
      <c r="H230" s="68">
        <v>30</v>
      </c>
      <c r="I230" s="68">
        <v>30</v>
      </c>
      <c r="J230" s="68">
        <v>30</v>
      </c>
      <c r="K230" s="68">
        <v>30</v>
      </c>
      <c r="L230" s="68">
        <v>30</v>
      </c>
      <c r="M230" s="68">
        <v>30</v>
      </c>
    </row>
    <row r="231" spans="1:13" x14ac:dyDescent="0.2">
      <c r="A231" s="69" t="s">
        <v>48</v>
      </c>
      <c r="B231" s="47" t="s">
        <v>53</v>
      </c>
      <c r="C231" s="68">
        <v>357</v>
      </c>
      <c r="D231" s="68"/>
      <c r="E231" s="68">
        <v>159</v>
      </c>
      <c r="F231" s="68"/>
      <c r="G231" s="68"/>
      <c r="H231" s="68"/>
      <c r="I231" s="68"/>
      <c r="J231" s="68"/>
      <c r="K231" s="68"/>
      <c r="L231" s="68"/>
      <c r="M231" s="68"/>
    </row>
    <row r="232" spans="1:13" x14ac:dyDescent="0.2">
      <c r="A232" s="69" t="s">
        <v>49</v>
      </c>
      <c r="B232" s="47" t="s">
        <v>53</v>
      </c>
      <c r="C232" s="68">
        <v>31</v>
      </c>
      <c r="D232" s="68">
        <v>48</v>
      </c>
      <c r="E232" s="68">
        <v>64</v>
      </c>
      <c r="F232" s="68">
        <v>58</v>
      </c>
      <c r="G232" s="68">
        <v>60</v>
      </c>
      <c r="H232" s="68">
        <v>62</v>
      </c>
      <c r="I232" s="68">
        <v>62</v>
      </c>
      <c r="J232" s="68">
        <v>64</v>
      </c>
      <c r="K232" s="68">
        <v>64</v>
      </c>
      <c r="L232" s="68">
        <v>60</v>
      </c>
      <c r="M232" s="68">
        <v>60</v>
      </c>
    </row>
    <row r="233" spans="1:13" ht="17.25" customHeight="1" x14ac:dyDescent="0.2">
      <c r="A233" s="63" t="s">
        <v>10</v>
      </c>
      <c r="B233" s="47" t="s">
        <v>1</v>
      </c>
      <c r="C233" s="64">
        <v>96.9</v>
      </c>
      <c r="D233" s="64">
        <f>D232/C232*100</f>
        <v>154.83870967741936</v>
      </c>
      <c r="E233" s="64">
        <f t="shared" ref="E233" si="138">E232/D232*100</f>
        <v>133.33333333333331</v>
      </c>
      <c r="F233" s="64">
        <f>F232/E232*100</f>
        <v>90.625</v>
      </c>
      <c r="G233" s="64">
        <f>G232/F232*100</f>
        <v>103.44827586206897</v>
      </c>
      <c r="H233" s="64">
        <f>H232/G232*100</f>
        <v>103.33333333333334</v>
      </c>
      <c r="I233" s="64">
        <f>I232/G232*100</f>
        <v>103.33333333333334</v>
      </c>
      <c r="J233" s="64">
        <f>J232/H232*100</f>
        <v>103.2258064516129</v>
      </c>
      <c r="K233" s="64">
        <f>K232/I232*100</f>
        <v>103.2258064516129</v>
      </c>
      <c r="L233" s="64">
        <f>L232/J232*100</f>
        <v>93.75</v>
      </c>
      <c r="M233" s="64">
        <f>M232/K232*100</f>
        <v>93.75</v>
      </c>
    </row>
    <row r="234" spans="1:13" ht="63.75" x14ac:dyDescent="0.2">
      <c r="A234" s="74" t="s">
        <v>37</v>
      </c>
      <c r="B234" s="47" t="s">
        <v>53</v>
      </c>
      <c r="C234" s="68">
        <f t="shared" ref="C234:M234" si="139">C236+C240</f>
        <v>711</v>
      </c>
      <c r="D234" s="68">
        <f t="shared" si="139"/>
        <v>1062</v>
      </c>
      <c r="E234" s="68">
        <f t="shared" si="139"/>
        <v>1013</v>
      </c>
      <c r="F234" s="68">
        <f t="shared" si="139"/>
        <v>961</v>
      </c>
      <c r="G234" s="68">
        <f t="shared" si="139"/>
        <v>1041</v>
      </c>
      <c r="H234" s="68">
        <f t="shared" si="139"/>
        <v>1065</v>
      </c>
      <c r="I234" s="68">
        <f t="shared" si="139"/>
        <v>1066</v>
      </c>
      <c r="J234" s="68">
        <f t="shared" si="139"/>
        <v>1065</v>
      </c>
      <c r="K234" s="68">
        <f t="shared" si="139"/>
        <v>1067</v>
      </c>
      <c r="L234" s="68">
        <f t="shared" si="139"/>
        <v>1062</v>
      </c>
      <c r="M234" s="68">
        <f t="shared" si="139"/>
        <v>1064</v>
      </c>
    </row>
    <row r="235" spans="1:13" x14ac:dyDescent="0.2">
      <c r="A235" s="63" t="s">
        <v>10</v>
      </c>
      <c r="B235" s="47" t="s">
        <v>53</v>
      </c>
      <c r="C235" s="64">
        <v>98.8</v>
      </c>
      <c r="D235" s="64">
        <f>D234/C234*100</f>
        <v>149.36708860759492</v>
      </c>
      <c r="E235" s="64">
        <f>E234/D234*100</f>
        <v>95.38606403013182</v>
      </c>
      <c r="F235" s="64">
        <f>F234/E234*100</f>
        <v>94.866732477788744</v>
      </c>
      <c r="G235" s="64">
        <f>G234/F234*100</f>
        <v>108.32466181061395</v>
      </c>
      <c r="H235" s="64">
        <f>H234/G234*100</f>
        <v>102.30547550432276</v>
      </c>
      <c r="I235" s="64">
        <f>I234/G234*100</f>
        <v>102.40153698366954</v>
      </c>
      <c r="J235" s="64">
        <f>J234/H234*100</f>
        <v>100</v>
      </c>
      <c r="K235" s="64">
        <f>K234/I234*100</f>
        <v>100.09380863039399</v>
      </c>
      <c r="L235" s="64">
        <f>L234/J234*100</f>
        <v>99.718309859154928</v>
      </c>
      <c r="M235" s="64">
        <f>M234/K234*100</f>
        <v>99.718837863167764</v>
      </c>
    </row>
    <row r="236" spans="1:13" ht="38.25" x14ac:dyDescent="0.2">
      <c r="A236" s="69" t="s">
        <v>50</v>
      </c>
      <c r="B236" s="47" t="s">
        <v>53</v>
      </c>
      <c r="C236" s="68">
        <f>C239</f>
        <v>580</v>
      </c>
      <c r="D236" s="68">
        <f>D239+D238</f>
        <v>930</v>
      </c>
      <c r="E236" s="68">
        <f t="shared" ref="E236:M236" si="140">E239+E238</f>
        <v>898</v>
      </c>
      <c r="F236" s="68">
        <f t="shared" si="140"/>
        <v>854</v>
      </c>
      <c r="G236" s="68">
        <f t="shared" si="140"/>
        <v>925</v>
      </c>
      <c r="H236" s="68">
        <f>H239+H238</f>
        <v>951</v>
      </c>
      <c r="I236" s="68">
        <f t="shared" si="140"/>
        <v>951</v>
      </c>
      <c r="J236" s="68">
        <f t="shared" si="140"/>
        <v>951</v>
      </c>
      <c r="K236" s="68">
        <f>K239+K238</f>
        <v>951</v>
      </c>
      <c r="L236" s="68">
        <f t="shared" si="140"/>
        <v>951</v>
      </c>
      <c r="M236" s="68">
        <f t="shared" si="140"/>
        <v>951</v>
      </c>
    </row>
    <row r="237" spans="1:13" x14ac:dyDescent="0.2">
      <c r="A237" s="63" t="s">
        <v>10</v>
      </c>
      <c r="B237" s="47" t="s">
        <v>1</v>
      </c>
      <c r="C237" s="64">
        <v>99</v>
      </c>
      <c r="D237" s="64">
        <f>D236/C236*100</f>
        <v>160.34482758620689</v>
      </c>
      <c r="E237" s="64">
        <f>E236/D236*100</f>
        <v>96.55913978494624</v>
      </c>
      <c r="F237" s="64">
        <f>F236/E236*100</f>
        <v>95.100222717149222</v>
      </c>
      <c r="G237" s="64">
        <f>G236/F236*100</f>
        <v>108.31381733021077</v>
      </c>
      <c r="H237" s="64">
        <f>H236/G236*100</f>
        <v>102.81081081081081</v>
      </c>
      <c r="I237" s="64">
        <f>I236/G236*100</f>
        <v>102.81081081081081</v>
      </c>
      <c r="J237" s="64">
        <f>J236/H236*100</f>
        <v>100</v>
      </c>
      <c r="K237" s="64">
        <f>K236/I236*100</f>
        <v>100</v>
      </c>
      <c r="L237" s="64">
        <f>L236/J236*100</f>
        <v>100</v>
      </c>
      <c r="M237" s="64">
        <f>M236/K236*100</f>
        <v>100</v>
      </c>
    </row>
    <row r="238" spans="1:13" x14ac:dyDescent="0.2">
      <c r="A238" s="72" t="s">
        <v>151</v>
      </c>
      <c r="B238" s="47" t="s">
        <v>53</v>
      </c>
      <c r="C238" s="64"/>
      <c r="D238" s="68">
        <v>385</v>
      </c>
      <c r="E238" s="68">
        <v>349</v>
      </c>
      <c r="F238" s="68">
        <v>337</v>
      </c>
      <c r="G238" s="68">
        <v>350</v>
      </c>
      <c r="H238" s="68">
        <v>376</v>
      </c>
      <c r="I238" s="68">
        <v>376</v>
      </c>
      <c r="J238" s="68">
        <v>376</v>
      </c>
      <c r="K238" s="68">
        <v>376</v>
      </c>
      <c r="L238" s="68">
        <v>376</v>
      </c>
      <c r="M238" s="68">
        <v>376</v>
      </c>
    </row>
    <row r="239" spans="1:13" x14ac:dyDescent="0.2">
      <c r="A239" s="59" t="s">
        <v>75</v>
      </c>
      <c r="B239" s="47" t="s">
        <v>53</v>
      </c>
      <c r="C239" s="68">
        <v>580</v>
      </c>
      <c r="D239" s="68">
        <v>545</v>
      </c>
      <c r="E239" s="68">
        <v>549</v>
      </c>
      <c r="F239" s="68">
        <v>517</v>
      </c>
      <c r="G239" s="68">
        <v>575</v>
      </c>
      <c r="H239" s="68">
        <v>575</v>
      </c>
      <c r="I239" s="68">
        <v>575</v>
      </c>
      <c r="J239" s="68">
        <v>575</v>
      </c>
      <c r="K239" s="68">
        <v>575</v>
      </c>
      <c r="L239" s="68">
        <v>575</v>
      </c>
      <c r="M239" s="68">
        <v>575</v>
      </c>
    </row>
    <row r="240" spans="1:13" x14ac:dyDescent="0.2">
      <c r="A240" s="69" t="s">
        <v>49</v>
      </c>
      <c r="B240" s="47" t="s">
        <v>53</v>
      </c>
      <c r="C240" s="68">
        <v>131</v>
      </c>
      <c r="D240" s="68">
        <v>132</v>
      </c>
      <c r="E240" s="68">
        <v>115</v>
      </c>
      <c r="F240" s="68">
        <v>107</v>
      </c>
      <c r="G240" s="68">
        <v>116</v>
      </c>
      <c r="H240" s="68">
        <v>114</v>
      </c>
      <c r="I240" s="68">
        <v>115</v>
      </c>
      <c r="J240" s="68">
        <v>114</v>
      </c>
      <c r="K240" s="68">
        <v>116</v>
      </c>
      <c r="L240" s="68">
        <v>111</v>
      </c>
      <c r="M240" s="68">
        <v>113</v>
      </c>
    </row>
    <row r="241" spans="1:13" x14ac:dyDescent="0.2">
      <c r="A241" s="63" t="s">
        <v>10</v>
      </c>
      <c r="B241" s="47" t="s">
        <v>1</v>
      </c>
      <c r="C241" s="64">
        <v>97.8</v>
      </c>
      <c r="D241" s="64">
        <f>D240/C240*100</f>
        <v>100.76335877862594</v>
      </c>
      <c r="E241" s="64">
        <f>E240/D240*100</f>
        <v>87.121212121212125</v>
      </c>
      <c r="F241" s="64">
        <f>F240/E240*100</f>
        <v>93.043478260869563</v>
      </c>
      <c r="G241" s="64">
        <f>G240/F240*100</f>
        <v>108.41121495327101</v>
      </c>
      <c r="H241" s="64">
        <f>H240/G240*100</f>
        <v>98.275862068965509</v>
      </c>
      <c r="I241" s="64">
        <f>I240/G240*100</f>
        <v>99.137931034482762</v>
      </c>
      <c r="J241" s="64">
        <f>J240/H240*100</f>
        <v>100</v>
      </c>
      <c r="K241" s="64">
        <f>K240/I240*100</f>
        <v>100.8695652173913</v>
      </c>
      <c r="L241" s="64">
        <f>L240/J240*100</f>
        <v>97.368421052631575</v>
      </c>
      <c r="M241" s="64">
        <f>M240/K240*100</f>
        <v>97.41379310344827</v>
      </c>
    </row>
    <row r="242" spans="1:13" x14ac:dyDescent="0.2">
      <c r="A242" s="51" t="s">
        <v>68</v>
      </c>
      <c r="B242" s="47" t="s">
        <v>53</v>
      </c>
      <c r="C242" s="68">
        <f>C244+C248</f>
        <v>1926</v>
      </c>
      <c r="D242" s="68">
        <f t="shared" ref="D242:M242" si="141">D244+D248</f>
        <v>2089</v>
      </c>
      <c r="E242" s="68">
        <f>E244+E248</f>
        <v>1868</v>
      </c>
      <c r="F242" s="68">
        <f t="shared" si="141"/>
        <v>1850</v>
      </c>
      <c r="G242" s="68">
        <f t="shared" si="141"/>
        <v>1802</v>
      </c>
      <c r="H242" s="68">
        <f t="shared" si="141"/>
        <v>1806</v>
      </c>
      <c r="I242" s="68">
        <f t="shared" si="141"/>
        <v>1809</v>
      </c>
      <c r="J242" s="68">
        <f t="shared" si="141"/>
        <v>1794</v>
      </c>
      <c r="K242" s="68">
        <f t="shared" si="141"/>
        <v>1798</v>
      </c>
      <c r="L242" s="68">
        <f t="shared" si="141"/>
        <v>1788</v>
      </c>
      <c r="M242" s="68">
        <f t="shared" si="141"/>
        <v>1793</v>
      </c>
    </row>
    <row r="243" spans="1:13" x14ac:dyDescent="0.2">
      <c r="A243" s="63" t="s">
        <v>10</v>
      </c>
      <c r="B243" s="47" t="s">
        <v>1</v>
      </c>
      <c r="C243" s="64">
        <v>95.8</v>
      </c>
      <c r="D243" s="64">
        <f>D242/C242*100</f>
        <v>108.4631360332295</v>
      </c>
      <c r="E243" s="64">
        <f t="shared" ref="E243" si="142">E242/D242*100</f>
        <v>89.420775490665392</v>
      </c>
      <c r="F243" s="64">
        <f>F242/E242*100</f>
        <v>99.03640256959315</v>
      </c>
      <c r="G243" s="64">
        <f>G242/F242*100</f>
        <v>97.405405405405403</v>
      </c>
      <c r="H243" s="64">
        <f>H242/G242*100</f>
        <v>100.2219755826859</v>
      </c>
      <c r="I243" s="64">
        <f>I242/G242*100</f>
        <v>100.38845726970034</v>
      </c>
      <c r="J243" s="64">
        <f>J242/H242*100</f>
        <v>99.33554817275747</v>
      </c>
      <c r="K243" s="64">
        <f>K242/I242*100</f>
        <v>99.391929242675516</v>
      </c>
      <c r="L243" s="64">
        <f>L242/J242*100</f>
        <v>99.665551839464882</v>
      </c>
      <c r="M243" s="64">
        <f>M242/K242*100</f>
        <v>99.721913236929922</v>
      </c>
    </row>
    <row r="244" spans="1:13" ht="38.25" x14ac:dyDescent="0.2">
      <c r="A244" s="69" t="s">
        <v>50</v>
      </c>
      <c r="B244" s="47" t="s">
        <v>53</v>
      </c>
      <c r="C244" s="68">
        <f>C246+C247</f>
        <v>556</v>
      </c>
      <c r="D244" s="68">
        <f t="shared" ref="D244" si="143">D246+D247</f>
        <v>662</v>
      </c>
      <c r="E244" s="68">
        <f>E246+E247</f>
        <v>590</v>
      </c>
      <c r="F244" s="68">
        <f t="shared" ref="F244:M244" si="144">F246+F247</f>
        <v>580</v>
      </c>
      <c r="G244" s="68">
        <f>G246+G247</f>
        <v>530</v>
      </c>
      <c r="H244" s="68">
        <f>H246+H247</f>
        <v>534</v>
      </c>
      <c r="I244" s="68">
        <f t="shared" si="144"/>
        <v>534</v>
      </c>
      <c r="J244" s="68">
        <f>J246+J247</f>
        <v>524</v>
      </c>
      <c r="K244" s="68">
        <f t="shared" si="144"/>
        <v>524</v>
      </c>
      <c r="L244" s="68">
        <f t="shared" si="144"/>
        <v>520</v>
      </c>
      <c r="M244" s="68">
        <f t="shared" si="144"/>
        <v>520</v>
      </c>
    </row>
    <row r="245" spans="1:13" s="2" customFormat="1" x14ac:dyDescent="0.2">
      <c r="A245" s="63" t="s">
        <v>10</v>
      </c>
      <c r="B245" s="47" t="s">
        <v>1</v>
      </c>
      <c r="C245" s="64">
        <v>90.3</v>
      </c>
      <c r="D245" s="64">
        <f>D244/C244*100</f>
        <v>119.06474820143885</v>
      </c>
      <c r="E245" s="64">
        <f t="shared" ref="E245" si="145">E244/D244*100</f>
        <v>89.123867069486408</v>
      </c>
      <c r="F245" s="64">
        <f>F244/E244*100</f>
        <v>98.305084745762713</v>
      </c>
      <c r="G245" s="64">
        <f>G244/F244*100</f>
        <v>91.379310344827587</v>
      </c>
      <c r="H245" s="64">
        <f>H244/G244*100</f>
        <v>100.75471698113208</v>
      </c>
      <c r="I245" s="64">
        <f>I244/G244*100</f>
        <v>100.75471698113208</v>
      </c>
      <c r="J245" s="64">
        <f>J244/H244*100</f>
        <v>98.12734082397003</v>
      </c>
      <c r="K245" s="64">
        <f>K244/I244*100</f>
        <v>98.12734082397003</v>
      </c>
      <c r="L245" s="64">
        <f>L244/J244*100</f>
        <v>99.236641221374043</v>
      </c>
      <c r="M245" s="64">
        <f>M244/K244*100</f>
        <v>99.236641221374043</v>
      </c>
    </row>
    <row r="246" spans="1:13" x14ac:dyDescent="0.2">
      <c r="A246" s="59" t="s">
        <v>107</v>
      </c>
      <c r="B246" s="47" t="s">
        <v>53</v>
      </c>
      <c r="C246" s="75">
        <v>283</v>
      </c>
      <c r="D246" s="75">
        <v>293</v>
      </c>
      <c r="E246" s="75">
        <v>329</v>
      </c>
      <c r="F246" s="75">
        <v>321</v>
      </c>
      <c r="G246" s="75">
        <v>325</v>
      </c>
      <c r="H246" s="75">
        <v>325</v>
      </c>
      <c r="I246" s="75">
        <v>325</v>
      </c>
      <c r="J246" s="75">
        <v>325</v>
      </c>
      <c r="K246" s="75">
        <v>325</v>
      </c>
      <c r="L246" s="75">
        <v>325</v>
      </c>
      <c r="M246" s="75">
        <v>325</v>
      </c>
    </row>
    <row r="247" spans="1:13" x14ac:dyDescent="0.2">
      <c r="A247" s="69" t="s">
        <v>48</v>
      </c>
      <c r="B247" s="47" t="s">
        <v>53</v>
      </c>
      <c r="C247" s="75">
        <v>273</v>
      </c>
      <c r="D247" s="75">
        <v>369</v>
      </c>
      <c r="E247" s="75">
        <v>261</v>
      </c>
      <c r="F247" s="75">
        <v>259</v>
      </c>
      <c r="G247" s="75">
        <v>205</v>
      </c>
      <c r="H247" s="75">
        <v>209</v>
      </c>
      <c r="I247" s="75">
        <v>209</v>
      </c>
      <c r="J247" s="75">
        <v>199</v>
      </c>
      <c r="K247" s="75">
        <v>199</v>
      </c>
      <c r="L247" s="75">
        <v>195</v>
      </c>
      <c r="M247" s="75">
        <v>195</v>
      </c>
    </row>
    <row r="248" spans="1:13" x14ac:dyDescent="0.2">
      <c r="A248" s="69" t="s">
        <v>49</v>
      </c>
      <c r="B248" s="47" t="s">
        <v>53</v>
      </c>
      <c r="C248" s="75">
        <f t="shared" ref="C248:M248" si="146">SUM(C250:C254)</f>
        <v>1370</v>
      </c>
      <c r="D248" s="75">
        <f t="shared" si="146"/>
        <v>1427</v>
      </c>
      <c r="E248" s="75">
        <f t="shared" si="146"/>
        <v>1278</v>
      </c>
      <c r="F248" s="68">
        <f>SUM(F250:F254)</f>
        <v>1270</v>
      </c>
      <c r="G248" s="47">
        <f t="shared" si="146"/>
        <v>1272</v>
      </c>
      <c r="H248" s="47">
        <f t="shared" si="146"/>
        <v>1272</v>
      </c>
      <c r="I248" s="47">
        <f t="shared" si="146"/>
        <v>1275</v>
      </c>
      <c r="J248" s="47">
        <f t="shared" si="146"/>
        <v>1270</v>
      </c>
      <c r="K248" s="47">
        <f t="shared" si="146"/>
        <v>1274</v>
      </c>
      <c r="L248" s="47">
        <f t="shared" si="146"/>
        <v>1268</v>
      </c>
      <c r="M248" s="47">
        <f t="shared" si="146"/>
        <v>1273</v>
      </c>
    </row>
    <row r="249" spans="1:13" x14ac:dyDescent="0.2">
      <c r="A249" s="63" t="s">
        <v>10</v>
      </c>
      <c r="B249" s="47" t="s">
        <v>1</v>
      </c>
      <c r="C249" s="64">
        <v>98.2</v>
      </c>
      <c r="D249" s="64">
        <f>D248/C248*100</f>
        <v>104.16058394160584</v>
      </c>
      <c r="E249" s="64">
        <f t="shared" ref="E249" si="147">E248/D248*100</f>
        <v>89.558514365802381</v>
      </c>
      <c r="F249" s="64">
        <f>F248/E248*100</f>
        <v>99.374021909233178</v>
      </c>
      <c r="G249" s="64">
        <f>G248/F248*100</f>
        <v>100.15748031496064</v>
      </c>
      <c r="H249" s="64">
        <f>H248/G248*100</f>
        <v>100</v>
      </c>
      <c r="I249" s="64">
        <f>I248/G248*100</f>
        <v>100.23584905660377</v>
      </c>
      <c r="J249" s="64">
        <f>J248/H248*100</f>
        <v>99.842767295597483</v>
      </c>
      <c r="K249" s="64">
        <f>K248/I248*100</f>
        <v>99.921568627450981</v>
      </c>
      <c r="L249" s="64">
        <f>L248/J248*100</f>
        <v>99.842519685039363</v>
      </c>
      <c r="M249" s="64">
        <f>M248/K248*100</f>
        <v>99.921507064364206</v>
      </c>
    </row>
    <row r="250" spans="1:13" x14ac:dyDescent="0.2">
      <c r="A250" s="72" t="s">
        <v>99</v>
      </c>
      <c r="B250" s="47" t="s">
        <v>53</v>
      </c>
      <c r="C250" s="68">
        <v>73</v>
      </c>
      <c r="D250" s="68">
        <v>60</v>
      </c>
      <c r="E250" s="68">
        <v>49</v>
      </c>
      <c r="F250" s="68">
        <v>36</v>
      </c>
      <c r="G250" s="68">
        <v>2</v>
      </c>
      <c r="H250" s="68">
        <v>0</v>
      </c>
      <c r="I250" s="68">
        <v>0</v>
      </c>
      <c r="J250" s="68">
        <v>0</v>
      </c>
      <c r="K250" s="68">
        <v>0</v>
      </c>
      <c r="L250" s="68">
        <v>0</v>
      </c>
      <c r="M250" s="68">
        <v>0</v>
      </c>
    </row>
    <row r="251" spans="1:13" x14ac:dyDescent="0.2">
      <c r="A251" s="72" t="s">
        <v>150</v>
      </c>
      <c r="B251" s="47" t="s">
        <v>53</v>
      </c>
      <c r="C251" s="68"/>
      <c r="D251" s="68"/>
      <c r="E251" s="68"/>
      <c r="F251" s="68"/>
      <c r="G251" s="68">
        <v>52</v>
      </c>
      <c r="H251" s="68">
        <v>60</v>
      </c>
      <c r="I251" s="68">
        <v>60</v>
      </c>
      <c r="J251" s="68">
        <v>60</v>
      </c>
      <c r="K251" s="68">
        <v>60</v>
      </c>
      <c r="L251" s="68">
        <v>60</v>
      </c>
      <c r="M251" s="68">
        <v>60</v>
      </c>
    </row>
    <row r="252" spans="1:13" x14ac:dyDescent="0.2">
      <c r="A252" s="72" t="s">
        <v>139</v>
      </c>
      <c r="B252" s="47" t="s">
        <v>53</v>
      </c>
      <c r="C252" s="68">
        <v>46</v>
      </c>
      <c r="D252" s="68">
        <v>47</v>
      </c>
      <c r="E252" s="68">
        <v>48</v>
      </c>
      <c r="F252" s="68">
        <v>40</v>
      </c>
      <c r="G252" s="68">
        <v>42</v>
      </c>
      <c r="H252" s="68">
        <v>42</v>
      </c>
      <c r="I252" s="68">
        <v>42</v>
      </c>
      <c r="J252" s="68">
        <v>42</v>
      </c>
      <c r="K252" s="68">
        <v>42</v>
      </c>
      <c r="L252" s="68">
        <v>42</v>
      </c>
      <c r="M252" s="68">
        <v>42</v>
      </c>
    </row>
    <row r="253" spans="1:13" x14ac:dyDescent="0.2">
      <c r="A253" s="72" t="s">
        <v>140</v>
      </c>
      <c r="B253" s="47" t="s">
        <v>53</v>
      </c>
      <c r="C253" s="68">
        <v>63</v>
      </c>
      <c r="D253" s="68">
        <v>70</v>
      </c>
      <c r="E253" s="68">
        <v>69</v>
      </c>
      <c r="F253" s="68">
        <v>74</v>
      </c>
      <c r="G253" s="68">
        <v>81</v>
      </c>
      <c r="H253" s="68">
        <v>85</v>
      </c>
      <c r="I253" s="68">
        <v>85</v>
      </c>
      <c r="J253" s="68">
        <v>85</v>
      </c>
      <c r="K253" s="68">
        <v>85</v>
      </c>
      <c r="L253" s="68">
        <v>85</v>
      </c>
      <c r="M253" s="68">
        <v>85</v>
      </c>
    </row>
    <row r="254" spans="1:13" x14ac:dyDescent="0.2">
      <c r="A254" s="69" t="s">
        <v>48</v>
      </c>
      <c r="B254" s="47" t="s">
        <v>53</v>
      </c>
      <c r="C254" s="68">
        <v>1188</v>
      </c>
      <c r="D254" s="68">
        <v>1250</v>
      </c>
      <c r="E254" s="68">
        <v>1112</v>
      </c>
      <c r="F254" s="68">
        <v>1120</v>
      </c>
      <c r="G254" s="68">
        <v>1095</v>
      </c>
      <c r="H254" s="68">
        <v>1085</v>
      </c>
      <c r="I254" s="68">
        <v>1088</v>
      </c>
      <c r="J254" s="68">
        <v>1083</v>
      </c>
      <c r="K254" s="68">
        <v>1087</v>
      </c>
      <c r="L254" s="68">
        <v>1081</v>
      </c>
      <c r="M254" s="68">
        <v>1086</v>
      </c>
    </row>
    <row r="255" spans="1:13" ht="51" x14ac:dyDescent="0.2">
      <c r="A255" s="74" t="s">
        <v>38</v>
      </c>
      <c r="B255" s="47" t="s">
        <v>53</v>
      </c>
      <c r="C255" s="68">
        <f t="shared" ref="C255:M255" si="148">C257+C262</f>
        <v>3916</v>
      </c>
      <c r="D255" s="68">
        <f t="shared" si="148"/>
        <v>3897</v>
      </c>
      <c r="E255" s="68">
        <f>E257+E262</f>
        <v>3817</v>
      </c>
      <c r="F255" s="68">
        <f>F257+F262</f>
        <v>3741</v>
      </c>
      <c r="G255" s="68">
        <f t="shared" si="148"/>
        <v>3782</v>
      </c>
      <c r="H255" s="68">
        <f t="shared" si="148"/>
        <v>3746</v>
      </c>
      <c r="I255" s="68">
        <f t="shared" si="148"/>
        <v>3749</v>
      </c>
      <c r="J255" s="68">
        <f t="shared" si="148"/>
        <v>3737</v>
      </c>
      <c r="K255" s="68">
        <f t="shared" si="148"/>
        <v>3740</v>
      </c>
      <c r="L255" s="68">
        <f t="shared" si="148"/>
        <v>3697</v>
      </c>
      <c r="M255" s="68">
        <f t="shared" si="148"/>
        <v>3702</v>
      </c>
    </row>
    <row r="256" spans="1:13" x14ac:dyDescent="0.2">
      <c r="A256" s="63" t="s">
        <v>10</v>
      </c>
      <c r="B256" s="47" t="s">
        <v>1</v>
      </c>
      <c r="C256" s="64">
        <v>105.3</v>
      </c>
      <c r="D256" s="64">
        <f>D255/C255*100</f>
        <v>99.514811031664962</v>
      </c>
      <c r="E256" s="64">
        <f t="shared" ref="E256" si="149">E255/D255*100</f>
        <v>97.947138824736982</v>
      </c>
      <c r="F256" s="64">
        <f>F255/E255*100</f>
        <v>98.008907518993965</v>
      </c>
      <c r="G256" s="64">
        <f>G255/F255*100</f>
        <v>101.09596364608393</v>
      </c>
      <c r="H256" s="64">
        <f>H255/G255*100</f>
        <v>99.048122686409314</v>
      </c>
      <c r="I256" s="64">
        <f>I255/G255*100</f>
        <v>99.127445795875204</v>
      </c>
      <c r="J256" s="64">
        <f>J255/H255*100</f>
        <v>99.759743726641744</v>
      </c>
      <c r="K256" s="64">
        <f>K255/I255*100</f>
        <v>99.759935982928781</v>
      </c>
      <c r="L256" s="64">
        <f>L255/J255*100</f>
        <v>98.929622691998929</v>
      </c>
      <c r="M256" s="64">
        <f>M255/K255*100</f>
        <v>98.983957219251337</v>
      </c>
    </row>
    <row r="257" spans="1:13" ht="38.25" x14ac:dyDescent="0.2">
      <c r="A257" s="69" t="s">
        <v>50</v>
      </c>
      <c r="B257" s="47" t="s">
        <v>53</v>
      </c>
      <c r="C257" s="68">
        <f t="shared" ref="C257:M257" si="150">SUM(C259:C261)</f>
        <v>2197</v>
      </c>
      <c r="D257" s="68">
        <f t="shared" si="150"/>
        <v>2091</v>
      </c>
      <c r="E257" s="68">
        <f t="shared" si="150"/>
        <v>2174</v>
      </c>
      <c r="F257" s="68">
        <f>SUM(F259:F261)</f>
        <v>2141</v>
      </c>
      <c r="G257" s="68">
        <f>SUM(G259:G261)</f>
        <v>2177</v>
      </c>
      <c r="H257" s="68">
        <f t="shared" si="150"/>
        <v>2138</v>
      </c>
      <c r="I257" s="68">
        <f t="shared" si="150"/>
        <v>2141</v>
      </c>
      <c r="J257" s="68">
        <f>SUM(J259:J261)</f>
        <v>2128</v>
      </c>
      <c r="K257" s="68">
        <f>SUM(K259:K261)</f>
        <v>2130</v>
      </c>
      <c r="L257" s="68">
        <f t="shared" si="150"/>
        <v>2092</v>
      </c>
      <c r="M257" s="68">
        <f t="shared" si="150"/>
        <v>2095</v>
      </c>
    </row>
    <row r="258" spans="1:13" s="2" customFormat="1" x14ac:dyDescent="0.2">
      <c r="A258" s="63" t="s">
        <v>10</v>
      </c>
      <c r="B258" s="47" t="s">
        <v>1</v>
      </c>
      <c r="C258" s="64">
        <v>109.7</v>
      </c>
      <c r="D258" s="64">
        <f>D257/C257*100</f>
        <v>95.175238962221215</v>
      </c>
      <c r="E258" s="64">
        <f t="shared" ref="E258" si="151">E257/D257*100</f>
        <v>103.96939263510284</v>
      </c>
      <c r="F258" s="64">
        <f>F257/E257*100</f>
        <v>98.482060717571301</v>
      </c>
      <c r="G258" s="64">
        <f>G257/F257*100</f>
        <v>101.68145726296123</v>
      </c>
      <c r="H258" s="64">
        <f>H257/G257*100</f>
        <v>98.20854386770786</v>
      </c>
      <c r="I258" s="64">
        <f>I257/G257*100</f>
        <v>98.346348185576488</v>
      </c>
      <c r="J258" s="64">
        <f>J257/H257*100</f>
        <v>99.53227315247895</v>
      </c>
      <c r="K258" s="64">
        <f>K257/I257*100</f>
        <v>99.486221391872959</v>
      </c>
      <c r="L258" s="64">
        <f>L257/J257*100</f>
        <v>98.308270676691734</v>
      </c>
      <c r="M258" s="64">
        <f>M257/K257*100</f>
        <v>98.356807511737088</v>
      </c>
    </row>
    <row r="259" spans="1:13" s="2" customFormat="1" x14ac:dyDescent="0.2">
      <c r="A259" s="65" t="s">
        <v>100</v>
      </c>
      <c r="B259" s="47" t="s">
        <v>53</v>
      </c>
      <c r="C259" s="49">
        <v>227</v>
      </c>
      <c r="D259" s="49">
        <v>226</v>
      </c>
      <c r="E259" s="49">
        <v>227</v>
      </c>
      <c r="F259" s="49">
        <v>222</v>
      </c>
      <c r="G259" s="49">
        <v>223</v>
      </c>
      <c r="H259" s="49">
        <v>224</v>
      </c>
      <c r="I259" s="49">
        <v>224</v>
      </c>
      <c r="J259" s="49">
        <v>224</v>
      </c>
      <c r="K259" s="49">
        <v>224</v>
      </c>
      <c r="L259" s="49">
        <v>224</v>
      </c>
      <c r="M259" s="49">
        <v>224</v>
      </c>
    </row>
    <row r="260" spans="1:13" s="2" customFormat="1" x14ac:dyDescent="0.2">
      <c r="A260" s="65" t="s">
        <v>145</v>
      </c>
      <c r="B260" s="47" t="s">
        <v>53</v>
      </c>
      <c r="C260" s="49">
        <v>53</v>
      </c>
      <c r="D260" s="49">
        <v>55</v>
      </c>
      <c r="E260" s="49">
        <v>55</v>
      </c>
      <c r="F260" s="49">
        <v>81</v>
      </c>
      <c r="G260" s="49">
        <v>81</v>
      </c>
      <c r="H260" s="49">
        <v>81</v>
      </c>
      <c r="I260" s="49">
        <v>81</v>
      </c>
      <c r="J260" s="49">
        <v>81</v>
      </c>
      <c r="K260" s="49">
        <v>81</v>
      </c>
      <c r="L260" s="49">
        <v>81</v>
      </c>
      <c r="M260" s="49">
        <v>81</v>
      </c>
    </row>
    <row r="261" spans="1:13" s="2" customFormat="1" x14ac:dyDescent="0.2">
      <c r="A261" s="69" t="s">
        <v>48</v>
      </c>
      <c r="B261" s="47" t="s">
        <v>53</v>
      </c>
      <c r="C261" s="68">
        <v>1917</v>
      </c>
      <c r="D261" s="68">
        <v>1810</v>
      </c>
      <c r="E261" s="68">
        <v>1892</v>
      </c>
      <c r="F261" s="68">
        <v>1838</v>
      </c>
      <c r="G261" s="68">
        <v>1873</v>
      </c>
      <c r="H261" s="68">
        <v>1833</v>
      </c>
      <c r="I261" s="68">
        <v>1836</v>
      </c>
      <c r="J261" s="68">
        <v>1823</v>
      </c>
      <c r="K261" s="68">
        <v>1825</v>
      </c>
      <c r="L261" s="68">
        <v>1787</v>
      </c>
      <c r="M261" s="68">
        <v>1790</v>
      </c>
    </row>
    <row r="262" spans="1:13" x14ac:dyDescent="0.2">
      <c r="A262" s="69" t="s">
        <v>49</v>
      </c>
      <c r="B262" s="47" t="s">
        <v>53</v>
      </c>
      <c r="C262" s="68">
        <v>1719</v>
      </c>
      <c r="D262" s="68">
        <v>1806</v>
      </c>
      <c r="E262" s="68">
        <v>1643</v>
      </c>
      <c r="F262" s="68">
        <v>1600</v>
      </c>
      <c r="G262" s="68">
        <v>1605</v>
      </c>
      <c r="H262" s="68">
        <v>1608</v>
      </c>
      <c r="I262" s="68">
        <v>1608</v>
      </c>
      <c r="J262" s="68">
        <v>1609</v>
      </c>
      <c r="K262" s="68">
        <v>1610</v>
      </c>
      <c r="L262" s="68">
        <v>1605</v>
      </c>
      <c r="M262" s="68">
        <v>1607</v>
      </c>
    </row>
    <row r="263" spans="1:13" x14ac:dyDescent="0.2">
      <c r="A263" s="63" t="s">
        <v>10</v>
      </c>
      <c r="B263" s="47" t="s">
        <v>1</v>
      </c>
      <c r="C263" s="64">
        <v>100.1</v>
      </c>
      <c r="D263" s="64">
        <f>D262/C262*100</f>
        <v>105.06108202443281</v>
      </c>
      <c r="E263" s="64">
        <f t="shared" ref="E263" si="152">E262/D262*100</f>
        <v>90.974529346622361</v>
      </c>
      <c r="F263" s="64">
        <f>F262/E262*100</f>
        <v>97.382836275106513</v>
      </c>
      <c r="G263" s="64">
        <f>G262/F262*100</f>
        <v>100.3125</v>
      </c>
      <c r="H263" s="64">
        <f>H262/G262*100</f>
        <v>100.18691588785047</v>
      </c>
      <c r="I263" s="64">
        <f>I262/G262*100</f>
        <v>100.18691588785047</v>
      </c>
      <c r="J263" s="64">
        <f>J262/H262*100</f>
        <v>100.06218905472637</v>
      </c>
      <c r="K263" s="64">
        <f>K262/I262*100</f>
        <v>100.12437810945273</v>
      </c>
      <c r="L263" s="64">
        <f>L262/J262*100</f>
        <v>99.751398384089498</v>
      </c>
      <c r="M263" s="64">
        <f>M262/K262*100</f>
        <v>99.813664596273284</v>
      </c>
    </row>
    <row r="264" spans="1:13" ht="25.5" x14ac:dyDescent="0.2">
      <c r="A264" s="51" t="s">
        <v>39</v>
      </c>
      <c r="B264" s="47" t="s">
        <v>53</v>
      </c>
      <c r="C264" s="68">
        <f>C266+C272</f>
        <v>2552</v>
      </c>
      <c r="D264" s="68">
        <f t="shared" ref="D264:E264" si="153">D266+D272</f>
        <v>2460</v>
      </c>
      <c r="E264" s="68">
        <f t="shared" si="153"/>
        <v>2357</v>
      </c>
      <c r="F264" s="68">
        <f>F266+F272</f>
        <v>2318</v>
      </c>
      <c r="G264" s="68">
        <f t="shared" ref="G264:M264" si="154">G266+G272</f>
        <v>2241</v>
      </c>
      <c r="H264" s="68">
        <f t="shared" si="154"/>
        <v>2249</v>
      </c>
      <c r="I264" s="68">
        <f t="shared" si="154"/>
        <v>2250</v>
      </c>
      <c r="J264" s="68">
        <f t="shared" si="154"/>
        <v>2250</v>
      </c>
      <c r="K264" s="68">
        <f t="shared" si="154"/>
        <v>2253</v>
      </c>
      <c r="L264" s="68">
        <f t="shared" si="154"/>
        <v>2245</v>
      </c>
      <c r="M264" s="68">
        <f t="shared" si="154"/>
        <v>2250</v>
      </c>
    </row>
    <row r="265" spans="1:13" x14ac:dyDescent="0.2">
      <c r="A265" s="63" t="s">
        <v>10</v>
      </c>
      <c r="B265" s="47" t="s">
        <v>1</v>
      </c>
      <c r="C265" s="64">
        <v>102.5</v>
      </c>
      <c r="D265" s="64">
        <f>D264/C264*100</f>
        <v>96.3949843260188</v>
      </c>
      <c r="E265" s="64">
        <f t="shared" ref="E265" si="155">E264/D264*100</f>
        <v>95.8130081300813</v>
      </c>
      <c r="F265" s="64">
        <f>F264/E264*100</f>
        <v>98.345354263894777</v>
      </c>
      <c r="G265" s="64">
        <f>G264/F264*100</f>
        <v>96.678170836928388</v>
      </c>
      <c r="H265" s="64">
        <f>H264/G264*100</f>
        <v>100.35698348951361</v>
      </c>
      <c r="I265" s="64">
        <f>I264/G264*100</f>
        <v>100.40160642570282</v>
      </c>
      <c r="J265" s="64">
        <f>J264/H264*100</f>
        <v>100.04446420631392</v>
      </c>
      <c r="K265" s="64">
        <f>K264/I264*100</f>
        <v>100.13333333333334</v>
      </c>
      <c r="L265" s="64">
        <f>L264/J264*100</f>
        <v>99.777777777777771</v>
      </c>
      <c r="M265" s="64">
        <f>M264/K264*100</f>
        <v>99.866844207723034</v>
      </c>
    </row>
    <row r="266" spans="1:13" ht="38.25" x14ac:dyDescent="0.2">
      <c r="A266" s="69" t="s">
        <v>50</v>
      </c>
      <c r="B266" s="47" t="s">
        <v>53</v>
      </c>
      <c r="C266" s="68">
        <f>SUM(C268:C271)</f>
        <v>1699</v>
      </c>
      <c r="D266" s="68">
        <f t="shared" ref="D266" si="156">SUM(D268:D271)</f>
        <v>1598</v>
      </c>
      <c r="E266" s="68">
        <f>SUM(E268:E271)</f>
        <v>1506</v>
      </c>
      <c r="F266" s="68">
        <f>SUM(F268:F271)</f>
        <v>1484</v>
      </c>
      <c r="G266" s="68">
        <f t="shared" ref="G266:M266" si="157">SUM(G268:G271)</f>
        <v>1411</v>
      </c>
      <c r="H266" s="68">
        <f>SUM(H268:H271)</f>
        <v>1414</v>
      </c>
      <c r="I266" s="68">
        <f t="shared" si="157"/>
        <v>1415</v>
      </c>
      <c r="J266" s="68">
        <f>SUM(J268:J271)</f>
        <v>1416</v>
      </c>
      <c r="K266" s="68">
        <f t="shared" si="157"/>
        <v>1417</v>
      </c>
      <c r="L266" s="68">
        <f t="shared" si="157"/>
        <v>1411</v>
      </c>
      <c r="M266" s="68">
        <f t="shared" si="157"/>
        <v>1413</v>
      </c>
    </row>
    <row r="267" spans="1:13" x14ac:dyDescent="0.2">
      <c r="A267" s="63" t="s">
        <v>10</v>
      </c>
      <c r="B267" s="47" t="s">
        <v>1</v>
      </c>
      <c r="C267" s="64">
        <v>104.2</v>
      </c>
      <c r="D267" s="64">
        <f>D266/C266*100</f>
        <v>94.055326662742786</v>
      </c>
      <c r="E267" s="64">
        <f t="shared" ref="E267" si="158">E266/D266*100</f>
        <v>94.242803504380475</v>
      </c>
      <c r="F267" s="64">
        <f>F266/E266*100</f>
        <v>98.539176626826034</v>
      </c>
      <c r="G267" s="64">
        <f>G266/F266*100</f>
        <v>95.080862533692724</v>
      </c>
      <c r="H267" s="64">
        <f>H266/G266*100</f>
        <v>100.21261516654856</v>
      </c>
      <c r="I267" s="64">
        <f>I266/G266*100</f>
        <v>100.28348688873139</v>
      </c>
      <c r="J267" s="64">
        <f>J266/H266*100</f>
        <v>100.14144271570014</v>
      </c>
      <c r="K267" s="64">
        <f>K266/I266*100</f>
        <v>100.14134275618373</v>
      </c>
      <c r="L267" s="64">
        <f>L266/J266*100</f>
        <v>99.646892655367239</v>
      </c>
      <c r="M267" s="64">
        <f>M266/K266*100</f>
        <v>99.71771347918137</v>
      </c>
    </row>
    <row r="268" spans="1:13" x14ac:dyDescent="0.2">
      <c r="A268" s="59" t="s">
        <v>77</v>
      </c>
      <c r="B268" s="47" t="s">
        <v>53</v>
      </c>
      <c r="C268" s="75">
        <v>159</v>
      </c>
      <c r="D268" s="75">
        <v>161</v>
      </c>
      <c r="E268" s="75">
        <v>151</v>
      </c>
      <c r="F268" s="75">
        <v>152</v>
      </c>
      <c r="G268" s="75">
        <v>152</v>
      </c>
      <c r="H268" s="75">
        <v>152</v>
      </c>
      <c r="I268" s="75">
        <v>152</v>
      </c>
      <c r="J268" s="75">
        <v>152</v>
      </c>
      <c r="K268" s="75">
        <v>152</v>
      </c>
      <c r="L268" s="75">
        <v>152</v>
      </c>
      <c r="M268" s="75">
        <v>152</v>
      </c>
    </row>
    <row r="269" spans="1:13" ht="25.5" x14ac:dyDescent="0.2">
      <c r="A269" s="59" t="s">
        <v>104</v>
      </c>
      <c r="B269" s="47" t="s">
        <v>53</v>
      </c>
      <c r="C269" s="75">
        <v>169</v>
      </c>
      <c r="D269" s="75">
        <v>157</v>
      </c>
      <c r="E269" s="75">
        <v>146</v>
      </c>
      <c r="F269" s="75">
        <v>153</v>
      </c>
      <c r="G269" s="75">
        <v>181</v>
      </c>
      <c r="H269" s="75">
        <v>224</v>
      </c>
      <c r="I269" s="75">
        <v>224</v>
      </c>
      <c r="J269" s="75">
        <v>224</v>
      </c>
      <c r="K269" s="75">
        <v>224</v>
      </c>
      <c r="L269" s="75">
        <v>224</v>
      </c>
      <c r="M269" s="75">
        <v>224</v>
      </c>
    </row>
    <row r="270" spans="1:13" x14ac:dyDescent="0.2">
      <c r="A270" s="59" t="s">
        <v>130</v>
      </c>
      <c r="B270" s="47" t="s">
        <v>53</v>
      </c>
      <c r="C270" s="75">
        <v>188</v>
      </c>
      <c r="D270" s="75">
        <v>186</v>
      </c>
      <c r="E270" s="75">
        <v>386</v>
      </c>
      <c r="F270" s="75">
        <v>365</v>
      </c>
      <c r="G270" s="75">
        <v>358</v>
      </c>
      <c r="H270" s="75">
        <v>354</v>
      </c>
      <c r="I270" s="75">
        <v>354</v>
      </c>
      <c r="J270" s="75">
        <v>360</v>
      </c>
      <c r="K270" s="75">
        <v>360</v>
      </c>
      <c r="L270" s="75">
        <v>362</v>
      </c>
      <c r="M270" s="75">
        <v>362</v>
      </c>
    </row>
    <row r="271" spans="1:13" x14ac:dyDescent="0.2">
      <c r="A271" s="69" t="s">
        <v>48</v>
      </c>
      <c r="B271" s="47" t="s">
        <v>53</v>
      </c>
      <c r="C271" s="75">
        <v>1183</v>
      </c>
      <c r="D271" s="75">
        <v>1094</v>
      </c>
      <c r="E271" s="75">
        <v>823</v>
      </c>
      <c r="F271" s="75">
        <v>814</v>
      </c>
      <c r="G271" s="75">
        <v>720</v>
      </c>
      <c r="H271" s="75">
        <v>684</v>
      </c>
      <c r="I271" s="75">
        <v>685</v>
      </c>
      <c r="J271" s="75">
        <v>680</v>
      </c>
      <c r="K271" s="75">
        <v>681</v>
      </c>
      <c r="L271" s="75">
        <v>673</v>
      </c>
      <c r="M271" s="75">
        <v>675</v>
      </c>
    </row>
    <row r="272" spans="1:13" x14ac:dyDescent="0.2">
      <c r="A272" s="69" t="s">
        <v>49</v>
      </c>
      <c r="B272" s="47" t="s">
        <v>53</v>
      </c>
      <c r="C272" s="75">
        <f>C274+C275+C276</f>
        <v>853</v>
      </c>
      <c r="D272" s="75">
        <f t="shared" ref="D272:E272" si="159">D274+D275+D276</f>
        <v>862</v>
      </c>
      <c r="E272" s="75">
        <f t="shared" si="159"/>
        <v>851</v>
      </c>
      <c r="F272" s="75">
        <f>F274+F275+F276</f>
        <v>834</v>
      </c>
      <c r="G272" s="68">
        <f t="shared" ref="G272:M272" si="160">G274+G275+G276</f>
        <v>830</v>
      </c>
      <c r="H272" s="68">
        <f t="shared" si="160"/>
        <v>835</v>
      </c>
      <c r="I272" s="68">
        <f t="shared" si="160"/>
        <v>835</v>
      </c>
      <c r="J272" s="68">
        <f t="shared" si="160"/>
        <v>834</v>
      </c>
      <c r="K272" s="68">
        <f t="shared" si="160"/>
        <v>836</v>
      </c>
      <c r="L272" s="68">
        <f t="shared" si="160"/>
        <v>834</v>
      </c>
      <c r="M272" s="68">
        <f t="shared" si="160"/>
        <v>837</v>
      </c>
    </row>
    <row r="273" spans="1:13" x14ac:dyDescent="0.2">
      <c r="A273" s="63" t="s">
        <v>10</v>
      </c>
      <c r="B273" s="47" t="s">
        <v>1</v>
      </c>
      <c r="C273" s="64">
        <v>99.3</v>
      </c>
      <c r="D273" s="64">
        <f>D272/C272*100</f>
        <v>101.0550996483001</v>
      </c>
      <c r="E273" s="64">
        <f t="shared" ref="E273" si="161">E272/D272*100</f>
        <v>98.72389791183295</v>
      </c>
      <c r="F273" s="64">
        <f>F272/E272*100</f>
        <v>98.002350176263221</v>
      </c>
      <c r="G273" s="64">
        <f>G272/F272*100</f>
        <v>99.520383693045574</v>
      </c>
      <c r="H273" s="64">
        <f>H272/G272*100</f>
        <v>100.60240963855422</v>
      </c>
      <c r="I273" s="64">
        <f>I272/G272*100</f>
        <v>100.60240963855422</v>
      </c>
      <c r="J273" s="64">
        <f>J272/H272*100</f>
        <v>99.880239520958085</v>
      </c>
      <c r="K273" s="64">
        <f>K272/I272*100</f>
        <v>100.11976047904191</v>
      </c>
      <c r="L273" s="64">
        <f>L272/J272*100</f>
        <v>100</v>
      </c>
      <c r="M273" s="64">
        <f>M272/K272*100</f>
        <v>100.11961722488039</v>
      </c>
    </row>
    <row r="274" spans="1:13" ht="25.5" x14ac:dyDescent="0.2">
      <c r="A274" s="72" t="s">
        <v>98</v>
      </c>
      <c r="B274" s="47" t="s">
        <v>53</v>
      </c>
      <c r="C274" s="68">
        <v>99</v>
      </c>
      <c r="D274" s="68">
        <v>96</v>
      </c>
      <c r="E274" s="68">
        <v>85</v>
      </c>
      <c r="F274" s="68">
        <v>80</v>
      </c>
      <c r="G274" s="68">
        <v>84</v>
      </c>
      <c r="H274" s="68">
        <v>84</v>
      </c>
      <c r="I274" s="68">
        <v>84</v>
      </c>
      <c r="J274" s="68">
        <v>84</v>
      </c>
      <c r="K274" s="68">
        <v>84</v>
      </c>
      <c r="L274" s="68">
        <v>84</v>
      </c>
      <c r="M274" s="68">
        <v>84</v>
      </c>
    </row>
    <row r="275" spans="1:13" x14ac:dyDescent="0.2">
      <c r="A275" s="72" t="s">
        <v>137</v>
      </c>
      <c r="B275" s="47" t="s">
        <v>53</v>
      </c>
      <c r="C275" s="68">
        <v>55</v>
      </c>
      <c r="D275" s="68">
        <v>39</v>
      </c>
      <c r="E275" s="68">
        <v>23</v>
      </c>
      <c r="F275" s="68">
        <v>21</v>
      </c>
      <c r="G275" s="68">
        <v>21</v>
      </c>
      <c r="H275" s="68">
        <v>30</v>
      </c>
      <c r="I275" s="68">
        <v>30</v>
      </c>
      <c r="J275" s="68">
        <v>30</v>
      </c>
      <c r="K275" s="68">
        <v>30</v>
      </c>
      <c r="L275" s="68">
        <v>30</v>
      </c>
      <c r="M275" s="68">
        <v>30</v>
      </c>
    </row>
    <row r="276" spans="1:13" x14ac:dyDescent="0.2">
      <c r="A276" s="69" t="s">
        <v>48</v>
      </c>
      <c r="B276" s="47" t="s">
        <v>53</v>
      </c>
      <c r="C276" s="68">
        <v>699</v>
      </c>
      <c r="D276" s="68">
        <v>727</v>
      </c>
      <c r="E276" s="68">
        <v>743</v>
      </c>
      <c r="F276" s="68">
        <v>733</v>
      </c>
      <c r="G276" s="68">
        <v>725</v>
      </c>
      <c r="H276" s="68">
        <v>721</v>
      </c>
      <c r="I276" s="68">
        <v>721</v>
      </c>
      <c r="J276" s="68">
        <v>720</v>
      </c>
      <c r="K276" s="68">
        <v>722</v>
      </c>
      <c r="L276" s="68">
        <v>720</v>
      </c>
      <c r="M276" s="68">
        <v>723</v>
      </c>
    </row>
    <row r="277" spans="1:13" ht="38.25" x14ac:dyDescent="0.2">
      <c r="A277" s="74" t="s">
        <v>40</v>
      </c>
      <c r="B277" s="80" t="s">
        <v>53</v>
      </c>
      <c r="C277" s="68">
        <f>C279+C281</f>
        <v>740</v>
      </c>
      <c r="D277" s="68">
        <f t="shared" ref="D277:E277" si="162">D279+D281</f>
        <v>733</v>
      </c>
      <c r="E277" s="68">
        <f t="shared" si="162"/>
        <v>741</v>
      </c>
      <c r="F277" s="68">
        <f>F279+F281</f>
        <v>699</v>
      </c>
      <c r="G277" s="68">
        <f t="shared" ref="G277:M277" si="163">G279+G281</f>
        <v>720</v>
      </c>
      <c r="H277" s="68">
        <f t="shared" si="163"/>
        <v>688</v>
      </c>
      <c r="I277" s="68">
        <f t="shared" si="163"/>
        <v>689</v>
      </c>
      <c r="J277" s="68">
        <f t="shared" si="163"/>
        <v>688</v>
      </c>
      <c r="K277" s="68">
        <f t="shared" si="163"/>
        <v>690</v>
      </c>
      <c r="L277" s="68">
        <f t="shared" si="163"/>
        <v>694</v>
      </c>
      <c r="M277" s="68">
        <f t="shared" si="163"/>
        <v>697</v>
      </c>
    </row>
    <row r="278" spans="1:13" x14ac:dyDescent="0.2">
      <c r="A278" s="63" t="s">
        <v>10</v>
      </c>
      <c r="B278" s="80" t="s">
        <v>1</v>
      </c>
      <c r="C278" s="64">
        <v>98.3</v>
      </c>
      <c r="D278" s="64">
        <f>D277/C277*100</f>
        <v>99.054054054054049</v>
      </c>
      <c r="E278" s="64">
        <f t="shared" ref="E278" si="164">E277/D277*100</f>
        <v>101.09140518417463</v>
      </c>
      <c r="F278" s="64">
        <f>F277/E277*100</f>
        <v>94.331983805668017</v>
      </c>
      <c r="G278" s="64">
        <f>G277/F277*100</f>
        <v>103.00429184549355</v>
      </c>
      <c r="H278" s="64">
        <f>H277/G277*100</f>
        <v>95.555555555555557</v>
      </c>
      <c r="I278" s="64">
        <f>I277/G277*100</f>
        <v>95.694444444444443</v>
      </c>
      <c r="J278" s="64">
        <f>J277/H277*100</f>
        <v>100</v>
      </c>
      <c r="K278" s="64">
        <f>K277/I277*100</f>
        <v>100.14513788098694</v>
      </c>
      <c r="L278" s="64">
        <f>L277/J277*100</f>
        <v>100.87209302325581</v>
      </c>
      <c r="M278" s="64">
        <f>M277/K277*100</f>
        <v>101.0144927536232</v>
      </c>
    </row>
    <row r="279" spans="1:13" ht="38.25" x14ac:dyDescent="0.2">
      <c r="A279" s="69" t="s">
        <v>50</v>
      </c>
      <c r="B279" s="80" t="s">
        <v>53</v>
      </c>
      <c r="C279" s="68">
        <v>297</v>
      </c>
      <c r="D279" s="68">
        <v>289</v>
      </c>
      <c r="E279" s="68">
        <v>263</v>
      </c>
      <c r="F279" s="68">
        <v>232</v>
      </c>
      <c r="G279" s="68">
        <v>252</v>
      </c>
      <c r="H279" s="68">
        <v>208</v>
      </c>
      <c r="I279" s="68">
        <v>209</v>
      </c>
      <c r="J279" s="68">
        <v>209</v>
      </c>
      <c r="K279" s="68">
        <v>210</v>
      </c>
      <c r="L279" s="68">
        <v>210</v>
      </c>
      <c r="M279" s="68">
        <v>212</v>
      </c>
    </row>
    <row r="280" spans="1:13" x14ac:dyDescent="0.2">
      <c r="A280" s="63" t="s">
        <v>10</v>
      </c>
      <c r="B280" s="80" t="s">
        <v>1</v>
      </c>
      <c r="C280" s="64">
        <v>96.7</v>
      </c>
      <c r="D280" s="64">
        <f>D279/C279*100</f>
        <v>97.306397306397301</v>
      </c>
      <c r="E280" s="64">
        <f t="shared" ref="E280" si="165">E279/D279*100</f>
        <v>91.003460207612449</v>
      </c>
      <c r="F280" s="64">
        <f>F279/E279*100</f>
        <v>88.212927756653997</v>
      </c>
      <c r="G280" s="64">
        <f>G279/F279*100</f>
        <v>108.62068965517241</v>
      </c>
      <c r="H280" s="64">
        <f>H279/G279*100</f>
        <v>82.539682539682531</v>
      </c>
      <c r="I280" s="64">
        <f>I279/G279*100</f>
        <v>82.936507936507937</v>
      </c>
      <c r="J280" s="64">
        <f>J279/H279*100</f>
        <v>100.48076923076923</v>
      </c>
      <c r="K280" s="64">
        <f>K279/I279*100</f>
        <v>100.47846889952152</v>
      </c>
      <c r="L280" s="64">
        <f>L279/J279*100</f>
        <v>100.47846889952152</v>
      </c>
      <c r="M280" s="64">
        <f>M279/K279*100</f>
        <v>100.95238095238095</v>
      </c>
    </row>
    <row r="281" spans="1:13" x14ac:dyDescent="0.2">
      <c r="A281" s="69" t="s">
        <v>49</v>
      </c>
      <c r="B281" s="47" t="s">
        <v>53</v>
      </c>
      <c r="C281" s="75">
        <f>SUM(C283:C284)</f>
        <v>443</v>
      </c>
      <c r="D281" s="75">
        <f>SUM(D283:D284)</f>
        <v>444</v>
      </c>
      <c r="E281" s="68">
        <f>SUM(E283:E284)</f>
        <v>478</v>
      </c>
      <c r="F281" s="68">
        <f>SUM(F283:F284)</f>
        <v>467</v>
      </c>
      <c r="G281" s="68">
        <f t="shared" ref="G281:M281" si="166">SUM(G283:G284)</f>
        <v>468</v>
      </c>
      <c r="H281" s="68">
        <f t="shared" si="166"/>
        <v>480</v>
      </c>
      <c r="I281" s="68">
        <f t="shared" si="166"/>
        <v>480</v>
      </c>
      <c r="J281" s="68">
        <f t="shared" si="166"/>
        <v>479</v>
      </c>
      <c r="K281" s="68">
        <f t="shared" si="166"/>
        <v>480</v>
      </c>
      <c r="L281" s="68">
        <f t="shared" si="166"/>
        <v>484</v>
      </c>
      <c r="M281" s="68">
        <f t="shared" si="166"/>
        <v>485</v>
      </c>
    </row>
    <row r="282" spans="1:13" x14ac:dyDescent="0.2">
      <c r="A282" s="63" t="s">
        <v>10</v>
      </c>
      <c r="B282" s="47" t="s">
        <v>1</v>
      </c>
      <c r="C282" s="64">
        <v>99.3</v>
      </c>
      <c r="D282" s="64">
        <f>D281/C281*100</f>
        <v>100.22573363431151</v>
      </c>
      <c r="E282" s="64">
        <f t="shared" ref="E282" si="167">E281/D281*100</f>
        <v>107.65765765765767</v>
      </c>
      <c r="F282" s="64">
        <f>F281/E281*100</f>
        <v>97.69874476987448</v>
      </c>
      <c r="G282" s="64">
        <f>G281/F281*100</f>
        <v>100.21413276231263</v>
      </c>
      <c r="H282" s="64">
        <f>H281/G281*100</f>
        <v>102.56410256410255</v>
      </c>
      <c r="I282" s="64">
        <f>I281/G281*100</f>
        <v>102.56410256410255</v>
      </c>
      <c r="J282" s="64">
        <f>J281/H281*100</f>
        <v>99.791666666666671</v>
      </c>
      <c r="K282" s="64">
        <f>K281/I281*100</f>
        <v>100</v>
      </c>
      <c r="L282" s="64">
        <f>L281/J281*100</f>
        <v>101.0438413361169</v>
      </c>
      <c r="M282" s="64">
        <f>M281/K281*100</f>
        <v>101.04166666666667</v>
      </c>
    </row>
    <row r="283" spans="1:13" x14ac:dyDescent="0.2">
      <c r="A283" s="72" t="s">
        <v>154</v>
      </c>
      <c r="B283" s="47" t="s">
        <v>53</v>
      </c>
      <c r="C283" s="64"/>
      <c r="D283" s="64"/>
      <c r="E283" s="68">
        <v>18</v>
      </c>
      <c r="F283" s="68">
        <v>19</v>
      </c>
      <c r="G283" s="68">
        <v>20</v>
      </c>
      <c r="H283" s="68">
        <v>21</v>
      </c>
      <c r="I283" s="68">
        <v>21</v>
      </c>
      <c r="J283" s="68">
        <v>21</v>
      </c>
      <c r="K283" s="68">
        <v>21</v>
      </c>
      <c r="L283" s="68">
        <v>21</v>
      </c>
      <c r="M283" s="68">
        <v>21</v>
      </c>
    </row>
    <row r="284" spans="1:13" x14ac:dyDescent="0.2">
      <c r="A284" s="63" t="s">
        <v>48</v>
      </c>
      <c r="B284" s="47" t="s">
        <v>53</v>
      </c>
      <c r="C284" s="68">
        <v>443</v>
      </c>
      <c r="D284" s="68">
        <v>444</v>
      </c>
      <c r="E284" s="68">
        <v>460</v>
      </c>
      <c r="F284" s="68">
        <v>448</v>
      </c>
      <c r="G284" s="68">
        <v>448</v>
      </c>
      <c r="H284" s="68">
        <v>459</v>
      </c>
      <c r="I284" s="68">
        <v>459</v>
      </c>
      <c r="J284" s="68">
        <v>458</v>
      </c>
      <c r="K284" s="68">
        <v>459</v>
      </c>
      <c r="L284" s="68">
        <v>463</v>
      </c>
      <c r="M284" s="68">
        <v>464</v>
      </c>
    </row>
    <row r="285" spans="1:13" ht="25.5" x14ac:dyDescent="0.2">
      <c r="A285" s="51" t="s">
        <v>69</v>
      </c>
      <c r="B285" s="47" t="s">
        <v>53</v>
      </c>
      <c r="C285" s="68">
        <f t="shared" ref="C285:E285" si="168">C287+C293</f>
        <v>1208</v>
      </c>
      <c r="D285" s="68">
        <f t="shared" si="168"/>
        <v>1166</v>
      </c>
      <c r="E285" s="68">
        <f t="shared" si="168"/>
        <v>1167</v>
      </c>
      <c r="F285" s="68">
        <f>F287+F293</f>
        <v>1201</v>
      </c>
      <c r="G285" s="68">
        <f t="shared" ref="G285:M285" si="169">G287+G293</f>
        <v>1187</v>
      </c>
      <c r="H285" s="68">
        <f t="shared" si="169"/>
        <v>1166</v>
      </c>
      <c r="I285" s="68">
        <f t="shared" si="169"/>
        <v>1167</v>
      </c>
      <c r="J285" s="68">
        <f t="shared" si="169"/>
        <v>1163</v>
      </c>
      <c r="K285" s="68">
        <f t="shared" si="169"/>
        <v>1165</v>
      </c>
      <c r="L285" s="68">
        <f t="shared" si="169"/>
        <v>1159</v>
      </c>
      <c r="M285" s="68">
        <f t="shared" si="169"/>
        <v>1163</v>
      </c>
    </row>
    <row r="286" spans="1:13" x14ac:dyDescent="0.2">
      <c r="A286" s="63" t="s">
        <v>10</v>
      </c>
      <c r="B286" s="47" t="s">
        <v>1</v>
      </c>
      <c r="C286" s="64">
        <v>103.2</v>
      </c>
      <c r="D286" s="64">
        <f>D285/C285*100</f>
        <v>96.523178807947019</v>
      </c>
      <c r="E286" s="64">
        <f t="shared" ref="E286" si="170">E285/D285*100</f>
        <v>100.08576329331046</v>
      </c>
      <c r="F286" s="64">
        <f>F285/E285*100</f>
        <v>102.91345329905741</v>
      </c>
      <c r="G286" s="64">
        <f>G285/F285*100</f>
        <v>98.834304746044964</v>
      </c>
      <c r="H286" s="64">
        <f>H285/G285*100</f>
        <v>98.230834035383324</v>
      </c>
      <c r="I286" s="64">
        <f>I285/G285*100</f>
        <v>98.315080033698393</v>
      </c>
      <c r="J286" s="64">
        <f>J285/H285*100</f>
        <v>99.742710120068608</v>
      </c>
      <c r="K286" s="64">
        <f>K285/I285*100</f>
        <v>99.8286203941731</v>
      </c>
      <c r="L286" s="64">
        <f>L285/J285*100</f>
        <v>99.656061908856401</v>
      </c>
      <c r="M286" s="64">
        <f>M285/K285*100</f>
        <v>99.828326180257505</v>
      </c>
    </row>
    <row r="287" spans="1:13" ht="38.25" x14ac:dyDescent="0.2">
      <c r="A287" s="69" t="s">
        <v>50</v>
      </c>
      <c r="B287" s="47" t="s">
        <v>53</v>
      </c>
      <c r="C287" s="68">
        <f t="shared" ref="C287:D287" si="171">SUM(C289:C292)</f>
        <v>942</v>
      </c>
      <c r="D287" s="68">
        <f t="shared" si="171"/>
        <v>916</v>
      </c>
      <c r="E287" s="68">
        <f>SUM(E289:E292)</f>
        <v>900</v>
      </c>
      <c r="F287" s="68">
        <f>SUM(F289:F292)</f>
        <v>907</v>
      </c>
      <c r="G287" s="68">
        <f t="shared" ref="G287:M287" si="172">SUM(G289:G292)</f>
        <v>901</v>
      </c>
      <c r="H287" s="68">
        <f>SUM(H289:H292)</f>
        <v>898</v>
      </c>
      <c r="I287" s="68">
        <f t="shared" si="172"/>
        <v>899</v>
      </c>
      <c r="J287" s="68">
        <f t="shared" si="172"/>
        <v>904</v>
      </c>
      <c r="K287" s="68">
        <f>SUM(K289:K292)</f>
        <v>905</v>
      </c>
      <c r="L287" s="68">
        <f t="shared" si="172"/>
        <v>898</v>
      </c>
      <c r="M287" s="68">
        <f t="shared" si="172"/>
        <v>900</v>
      </c>
    </row>
    <row r="288" spans="1:13" x14ac:dyDescent="0.2">
      <c r="A288" s="63" t="s">
        <v>10</v>
      </c>
      <c r="B288" s="47" t="s">
        <v>1</v>
      </c>
      <c r="C288" s="64">
        <v>104.4</v>
      </c>
      <c r="D288" s="64">
        <f>D287/C287*100</f>
        <v>97.239915074309977</v>
      </c>
      <c r="E288" s="64">
        <f t="shared" ref="E288" si="173">E287/D287*100</f>
        <v>98.253275109170303</v>
      </c>
      <c r="F288" s="64">
        <f>F287/E287*100</f>
        <v>100.77777777777779</v>
      </c>
      <c r="G288" s="64">
        <f>G287/F287*100</f>
        <v>99.338478500551261</v>
      </c>
      <c r="H288" s="64">
        <f>H287/G287*100</f>
        <v>99.667036625971136</v>
      </c>
      <c r="I288" s="64">
        <f>I287/G287*100</f>
        <v>99.7780244173141</v>
      </c>
      <c r="J288" s="64">
        <f>J287/H287*100</f>
        <v>100.66815144766149</v>
      </c>
      <c r="K288" s="64">
        <f>K287/I287*100</f>
        <v>100.6674082313682</v>
      </c>
      <c r="L288" s="64">
        <f>L287/J287*100</f>
        <v>99.336283185840713</v>
      </c>
      <c r="M288" s="64">
        <f>M287/K287*100</f>
        <v>99.447513812154696</v>
      </c>
    </row>
    <row r="289" spans="1:13" ht="25.5" x14ac:dyDescent="0.2">
      <c r="A289" s="72" t="s">
        <v>101</v>
      </c>
      <c r="B289" s="47" t="s">
        <v>53</v>
      </c>
      <c r="C289" s="68">
        <v>55</v>
      </c>
      <c r="D289" s="68">
        <v>54</v>
      </c>
      <c r="E289" s="68">
        <v>54</v>
      </c>
      <c r="F289" s="68">
        <v>54</v>
      </c>
      <c r="G289" s="68">
        <v>55</v>
      </c>
      <c r="H289" s="68">
        <v>55</v>
      </c>
      <c r="I289" s="68">
        <v>55</v>
      </c>
      <c r="J289" s="68">
        <v>55</v>
      </c>
      <c r="K289" s="68">
        <v>55</v>
      </c>
      <c r="L289" s="68">
        <v>55</v>
      </c>
      <c r="M289" s="68">
        <v>55</v>
      </c>
    </row>
    <row r="290" spans="1:13" ht="38.25" x14ac:dyDescent="0.2">
      <c r="A290" s="72" t="s">
        <v>120</v>
      </c>
      <c r="B290" s="47" t="s">
        <v>53</v>
      </c>
      <c r="C290" s="68">
        <v>17</v>
      </c>
      <c r="D290" s="68">
        <v>17</v>
      </c>
      <c r="E290" s="68">
        <v>30</v>
      </c>
      <c r="F290" s="68">
        <v>75</v>
      </c>
      <c r="G290" s="68">
        <v>77</v>
      </c>
      <c r="H290" s="68">
        <v>77</v>
      </c>
      <c r="I290" s="68">
        <v>77</v>
      </c>
      <c r="J290" s="68">
        <v>77</v>
      </c>
      <c r="K290" s="68">
        <v>77</v>
      </c>
      <c r="L290" s="68">
        <v>77</v>
      </c>
      <c r="M290" s="68">
        <v>77</v>
      </c>
    </row>
    <row r="291" spans="1:13" x14ac:dyDescent="0.2">
      <c r="A291" s="72" t="s">
        <v>131</v>
      </c>
      <c r="B291" s="47" t="s">
        <v>53</v>
      </c>
      <c r="C291" s="68">
        <v>55</v>
      </c>
      <c r="D291" s="68">
        <v>55</v>
      </c>
      <c r="E291" s="68">
        <v>56</v>
      </c>
      <c r="F291" s="68">
        <v>48</v>
      </c>
      <c r="G291" s="68">
        <v>45</v>
      </c>
      <c r="H291" s="68">
        <v>46</v>
      </c>
      <c r="I291" s="68">
        <v>46</v>
      </c>
      <c r="J291" s="68">
        <v>46</v>
      </c>
      <c r="K291" s="68">
        <v>46</v>
      </c>
      <c r="L291" s="68">
        <v>46</v>
      </c>
      <c r="M291" s="68">
        <v>46</v>
      </c>
    </row>
    <row r="292" spans="1:13" x14ac:dyDescent="0.2">
      <c r="A292" s="69" t="s">
        <v>48</v>
      </c>
      <c r="B292" s="47" t="s">
        <v>53</v>
      </c>
      <c r="C292" s="68">
        <v>815</v>
      </c>
      <c r="D292" s="68">
        <v>790</v>
      </c>
      <c r="E292" s="68">
        <v>760</v>
      </c>
      <c r="F292" s="68">
        <v>730</v>
      </c>
      <c r="G292" s="68">
        <v>724</v>
      </c>
      <c r="H292" s="68">
        <v>720</v>
      </c>
      <c r="I292" s="68">
        <v>721</v>
      </c>
      <c r="J292" s="68">
        <v>726</v>
      </c>
      <c r="K292" s="68">
        <v>727</v>
      </c>
      <c r="L292" s="68">
        <v>720</v>
      </c>
      <c r="M292" s="68">
        <v>722</v>
      </c>
    </row>
    <row r="293" spans="1:13" x14ac:dyDescent="0.2">
      <c r="A293" s="69" t="s">
        <v>49</v>
      </c>
      <c r="B293" s="47" t="s">
        <v>53</v>
      </c>
      <c r="C293" s="68">
        <v>266</v>
      </c>
      <c r="D293" s="68">
        <v>250</v>
      </c>
      <c r="E293" s="68">
        <v>267</v>
      </c>
      <c r="F293" s="68">
        <v>294</v>
      </c>
      <c r="G293" s="68">
        <v>286</v>
      </c>
      <c r="H293" s="68">
        <v>268</v>
      </c>
      <c r="I293" s="68">
        <v>268</v>
      </c>
      <c r="J293" s="68">
        <v>259</v>
      </c>
      <c r="K293" s="68">
        <v>260</v>
      </c>
      <c r="L293" s="68">
        <v>261</v>
      </c>
      <c r="M293" s="68">
        <v>263</v>
      </c>
    </row>
    <row r="294" spans="1:13" x14ac:dyDescent="0.2">
      <c r="A294" s="63" t="s">
        <v>10</v>
      </c>
      <c r="B294" s="47" t="s">
        <v>1</v>
      </c>
      <c r="C294" s="64">
        <v>98.9</v>
      </c>
      <c r="D294" s="64">
        <f>D293/C293*100</f>
        <v>93.984962406015043</v>
      </c>
      <c r="E294" s="64">
        <f t="shared" ref="E294" si="174">E293/D293*100</f>
        <v>106.80000000000001</v>
      </c>
      <c r="F294" s="64">
        <f>F293/E293*100</f>
        <v>110.11235955056181</v>
      </c>
      <c r="G294" s="64">
        <f>G293/F293*100</f>
        <v>97.278911564625844</v>
      </c>
      <c r="H294" s="64">
        <f>H293/G293*100</f>
        <v>93.706293706293707</v>
      </c>
      <c r="I294" s="64">
        <f>I293/G293*100</f>
        <v>93.706293706293707</v>
      </c>
      <c r="J294" s="64">
        <f>J293/H293*100</f>
        <v>96.641791044776113</v>
      </c>
      <c r="K294" s="64">
        <f>K293/I293*100</f>
        <v>97.014925373134332</v>
      </c>
      <c r="L294" s="64">
        <f>L293/J293*100</f>
        <v>100.77220077220078</v>
      </c>
      <c r="M294" s="64">
        <f>M293/K293*100</f>
        <v>101.15384615384615</v>
      </c>
    </row>
    <row r="295" spans="1:13" ht="25.5" x14ac:dyDescent="0.2">
      <c r="A295" s="51" t="s">
        <v>51</v>
      </c>
      <c r="B295" s="47" t="s">
        <v>53</v>
      </c>
      <c r="C295" s="81">
        <f t="shared" ref="C295:M295" si="175">C297+C301</f>
        <v>1256</v>
      </c>
      <c r="D295" s="81">
        <f t="shared" si="175"/>
        <v>1040</v>
      </c>
      <c r="E295" s="81">
        <f t="shared" si="175"/>
        <v>850</v>
      </c>
      <c r="F295" s="81">
        <f t="shared" si="175"/>
        <v>848</v>
      </c>
      <c r="G295" s="81">
        <f t="shared" si="175"/>
        <v>817</v>
      </c>
      <c r="H295" s="81">
        <f t="shared" si="175"/>
        <v>821</v>
      </c>
      <c r="I295" s="81">
        <f t="shared" si="175"/>
        <v>822</v>
      </c>
      <c r="J295" s="81">
        <f t="shared" si="175"/>
        <v>817</v>
      </c>
      <c r="K295" s="81">
        <f t="shared" si="175"/>
        <v>820</v>
      </c>
      <c r="L295" s="81">
        <f t="shared" si="175"/>
        <v>800</v>
      </c>
      <c r="M295" s="81">
        <f t="shared" si="175"/>
        <v>804</v>
      </c>
    </row>
    <row r="296" spans="1:13" s="2" customFormat="1" x14ac:dyDescent="0.2">
      <c r="A296" s="63" t="s">
        <v>10</v>
      </c>
      <c r="B296" s="47" t="s">
        <v>1</v>
      </c>
      <c r="C296" s="64">
        <v>103.7</v>
      </c>
      <c r="D296" s="64">
        <f>D295/C295*100</f>
        <v>82.802547770700642</v>
      </c>
      <c r="E296" s="64">
        <f t="shared" ref="E296" si="176">E295/D295*100</f>
        <v>81.730769230769226</v>
      </c>
      <c r="F296" s="64">
        <f>F295/E295*100</f>
        <v>99.764705882352942</v>
      </c>
      <c r="G296" s="64">
        <f>G295/F295*100</f>
        <v>96.344339622641513</v>
      </c>
      <c r="H296" s="64">
        <f>H295/G295*100</f>
        <v>100.48959608323133</v>
      </c>
      <c r="I296" s="64">
        <f>I295/G295*100</f>
        <v>100.61199510403918</v>
      </c>
      <c r="J296" s="64">
        <f>J295/H295*100</f>
        <v>99.512789281364192</v>
      </c>
      <c r="K296" s="64">
        <f>K295/I295*100</f>
        <v>99.756690997566906</v>
      </c>
      <c r="L296" s="64">
        <f>L295/J295*100</f>
        <v>97.919216646266833</v>
      </c>
      <c r="M296" s="64">
        <f>M295/K295*100</f>
        <v>98.048780487804876</v>
      </c>
    </row>
    <row r="297" spans="1:13" ht="38.25" x14ac:dyDescent="0.2">
      <c r="A297" s="69" t="s">
        <v>50</v>
      </c>
      <c r="B297" s="47" t="s">
        <v>53</v>
      </c>
      <c r="C297" s="68">
        <f t="shared" ref="C297:E297" si="177">SUM(C299:C300)</f>
        <v>1115</v>
      </c>
      <c r="D297" s="68">
        <f t="shared" si="177"/>
        <v>954</v>
      </c>
      <c r="E297" s="68">
        <f t="shared" si="177"/>
        <v>765</v>
      </c>
      <c r="F297" s="82">
        <f>F299+F300</f>
        <v>770</v>
      </c>
      <c r="G297" s="82">
        <f>G299+G300</f>
        <v>737</v>
      </c>
      <c r="H297" s="82">
        <f t="shared" ref="H297:M297" si="178">H299+H300</f>
        <v>734</v>
      </c>
      <c r="I297" s="82">
        <f t="shared" si="178"/>
        <v>735</v>
      </c>
      <c r="J297" s="82">
        <f t="shared" si="178"/>
        <v>738</v>
      </c>
      <c r="K297" s="82">
        <f t="shared" si="178"/>
        <v>740</v>
      </c>
      <c r="L297" s="82">
        <f t="shared" si="178"/>
        <v>724</v>
      </c>
      <c r="M297" s="82">
        <f t="shared" si="178"/>
        <v>726</v>
      </c>
    </row>
    <row r="298" spans="1:13" x14ac:dyDescent="0.2">
      <c r="A298" s="63" t="s">
        <v>10</v>
      </c>
      <c r="B298" s="47" t="s">
        <v>1</v>
      </c>
      <c r="C298" s="64">
        <v>105</v>
      </c>
      <c r="D298" s="64">
        <f>D297/C297*100</f>
        <v>85.560538116591928</v>
      </c>
      <c r="E298" s="64">
        <f t="shared" ref="E298" si="179">E297/D297*100</f>
        <v>80.188679245283026</v>
      </c>
      <c r="F298" s="64">
        <f>F297/E297*100</f>
        <v>100.65359477124183</v>
      </c>
      <c r="G298" s="64">
        <f>G297/F297*100</f>
        <v>95.714285714285722</v>
      </c>
      <c r="H298" s="64">
        <f>H297/G297*100</f>
        <v>99.592944369063773</v>
      </c>
      <c r="I298" s="64">
        <f>I297/G297*100</f>
        <v>99.728629579375848</v>
      </c>
      <c r="J298" s="64">
        <f>J297/H297*100</f>
        <v>100.5449591280654</v>
      </c>
      <c r="K298" s="64">
        <f>K297/I297*100</f>
        <v>100.68027210884354</v>
      </c>
      <c r="L298" s="64">
        <f>L297/J297*100</f>
        <v>98.102981029810294</v>
      </c>
      <c r="M298" s="64">
        <f>M297/K297*100</f>
        <v>98.108108108108098</v>
      </c>
    </row>
    <row r="299" spans="1:13" ht="25.5" x14ac:dyDescent="0.2">
      <c r="A299" s="59" t="s">
        <v>72</v>
      </c>
      <c r="B299" s="47" t="s">
        <v>53</v>
      </c>
      <c r="C299" s="68">
        <v>260</v>
      </c>
      <c r="D299" s="68">
        <v>253</v>
      </c>
      <c r="E299" s="68">
        <v>237</v>
      </c>
      <c r="F299" s="68">
        <v>243</v>
      </c>
      <c r="G299" s="68">
        <v>237</v>
      </c>
      <c r="H299" s="68">
        <v>230</v>
      </c>
      <c r="I299" s="68">
        <v>230</v>
      </c>
      <c r="J299" s="68">
        <v>225</v>
      </c>
      <c r="K299" s="68">
        <v>225</v>
      </c>
      <c r="L299" s="68">
        <v>221</v>
      </c>
      <c r="M299" s="68">
        <v>221</v>
      </c>
    </row>
    <row r="300" spans="1:13" x14ac:dyDescent="0.2">
      <c r="A300" s="69" t="s">
        <v>48</v>
      </c>
      <c r="B300" s="47" t="s">
        <v>53</v>
      </c>
      <c r="C300" s="49">
        <v>855</v>
      </c>
      <c r="D300" s="49">
        <v>701</v>
      </c>
      <c r="E300" s="49">
        <v>528</v>
      </c>
      <c r="F300" s="49">
        <v>527</v>
      </c>
      <c r="G300" s="49">
        <v>500</v>
      </c>
      <c r="H300" s="49">
        <v>504</v>
      </c>
      <c r="I300" s="49">
        <v>505</v>
      </c>
      <c r="J300" s="68">
        <v>513</v>
      </c>
      <c r="K300" s="68">
        <v>515</v>
      </c>
      <c r="L300" s="68">
        <v>503</v>
      </c>
      <c r="M300" s="68">
        <v>505</v>
      </c>
    </row>
    <row r="301" spans="1:13" s="2" customFormat="1" x14ac:dyDescent="0.2">
      <c r="A301" s="69" t="s">
        <v>49</v>
      </c>
      <c r="B301" s="47" t="s">
        <v>53</v>
      </c>
      <c r="C301" s="68">
        <v>141</v>
      </c>
      <c r="D301" s="68">
        <v>86</v>
      </c>
      <c r="E301" s="68">
        <v>85</v>
      </c>
      <c r="F301" s="68">
        <v>78</v>
      </c>
      <c r="G301" s="68">
        <v>80</v>
      </c>
      <c r="H301" s="68">
        <v>87</v>
      </c>
      <c r="I301" s="68">
        <v>87</v>
      </c>
      <c r="J301" s="68">
        <v>79</v>
      </c>
      <c r="K301" s="68">
        <v>80</v>
      </c>
      <c r="L301" s="68">
        <v>76</v>
      </c>
      <c r="M301" s="68">
        <v>78</v>
      </c>
    </row>
    <row r="302" spans="1:13" x14ac:dyDescent="0.2">
      <c r="A302" s="63" t="s">
        <v>10</v>
      </c>
      <c r="B302" s="47" t="s">
        <v>1</v>
      </c>
      <c r="C302" s="64">
        <v>94.6</v>
      </c>
      <c r="D302" s="64">
        <f>D301/C301*100</f>
        <v>60.99290780141844</v>
      </c>
      <c r="E302" s="64">
        <f t="shared" ref="E302" si="180">E301/D301*100</f>
        <v>98.837209302325576</v>
      </c>
      <c r="F302" s="64">
        <f>F301/E301*100</f>
        <v>91.764705882352942</v>
      </c>
      <c r="G302" s="64">
        <f>G301/F301*100</f>
        <v>102.56410256410255</v>
      </c>
      <c r="H302" s="64">
        <f>H301/G301*100</f>
        <v>108.74999999999999</v>
      </c>
      <c r="I302" s="64">
        <f>I301/G301*100</f>
        <v>108.74999999999999</v>
      </c>
      <c r="J302" s="64">
        <f>J301/H301*100</f>
        <v>90.804597701149419</v>
      </c>
      <c r="K302" s="64">
        <f>K301/I301*100</f>
        <v>91.954022988505741</v>
      </c>
      <c r="L302" s="64">
        <f>L301/J301*100</f>
        <v>96.202531645569621</v>
      </c>
      <c r="M302" s="64">
        <f>M301/K301*100</f>
        <v>97.5</v>
      </c>
    </row>
    <row r="303" spans="1:13" ht="38.25" x14ac:dyDescent="0.2">
      <c r="A303" s="74" t="s">
        <v>41</v>
      </c>
      <c r="B303" s="47" t="s">
        <v>53</v>
      </c>
      <c r="C303" s="68">
        <f>C305+C307</f>
        <v>1071</v>
      </c>
      <c r="D303" s="68">
        <f>D305+D307</f>
        <v>897</v>
      </c>
      <c r="E303" s="68">
        <f>E305+E307</f>
        <v>973</v>
      </c>
      <c r="F303" s="68">
        <f t="shared" ref="F303:M303" si="181">F305+F307</f>
        <v>865</v>
      </c>
      <c r="G303" s="68">
        <f t="shared" si="181"/>
        <v>843</v>
      </c>
      <c r="H303" s="68">
        <f t="shared" si="181"/>
        <v>838</v>
      </c>
      <c r="I303" s="68">
        <f t="shared" si="181"/>
        <v>839</v>
      </c>
      <c r="J303" s="68">
        <f t="shared" si="181"/>
        <v>837</v>
      </c>
      <c r="K303" s="68">
        <f t="shared" si="181"/>
        <v>839</v>
      </c>
      <c r="L303" s="68">
        <f t="shared" si="181"/>
        <v>840</v>
      </c>
      <c r="M303" s="68">
        <f t="shared" si="181"/>
        <v>843</v>
      </c>
    </row>
    <row r="304" spans="1:13" x14ac:dyDescent="0.2">
      <c r="A304" s="63" t="s">
        <v>10</v>
      </c>
      <c r="B304" s="47" t="s">
        <v>1</v>
      </c>
      <c r="C304" s="64">
        <v>98.3</v>
      </c>
      <c r="D304" s="64">
        <f>D303/C303*100</f>
        <v>83.753501400560225</v>
      </c>
      <c r="E304" s="64">
        <f t="shared" ref="E304" si="182">E303/D303*100</f>
        <v>108.4726867335563</v>
      </c>
      <c r="F304" s="64">
        <f>F303/E303*100</f>
        <v>88.900308324768744</v>
      </c>
      <c r="G304" s="64">
        <f>G303/F303*100</f>
        <v>97.456647398843927</v>
      </c>
      <c r="H304" s="64">
        <f>H303/G303*100</f>
        <v>99.406880189798343</v>
      </c>
      <c r="I304" s="64">
        <f>I303/G303*100</f>
        <v>99.525504151838675</v>
      </c>
      <c r="J304" s="64">
        <f>J303/H303*100</f>
        <v>99.880668257756568</v>
      </c>
      <c r="K304" s="64">
        <f>K303/I303*100</f>
        <v>100</v>
      </c>
      <c r="L304" s="64">
        <f>L303/J303*100</f>
        <v>100.35842293906809</v>
      </c>
      <c r="M304" s="64">
        <f>M303/K303*100</f>
        <v>100.47675804529202</v>
      </c>
    </row>
    <row r="305" spans="1:13" ht="38.25" x14ac:dyDescent="0.2">
      <c r="A305" s="69" t="s">
        <v>50</v>
      </c>
      <c r="B305" s="47" t="s">
        <v>53</v>
      </c>
      <c r="C305" s="68">
        <v>642</v>
      </c>
      <c r="D305" s="68">
        <v>545</v>
      </c>
      <c r="E305" s="68">
        <v>517</v>
      </c>
      <c r="F305" s="68">
        <v>455</v>
      </c>
      <c r="G305" s="68">
        <v>444</v>
      </c>
      <c r="H305" s="68">
        <v>453</v>
      </c>
      <c r="I305" s="68">
        <v>454</v>
      </c>
      <c r="J305" s="68">
        <v>452</v>
      </c>
      <c r="K305" s="68">
        <v>453</v>
      </c>
      <c r="L305" s="68">
        <v>446</v>
      </c>
      <c r="M305" s="68">
        <v>448</v>
      </c>
    </row>
    <row r="306" spans="1:13" x14ac:dyDescent="0.2">
      <c r="A306" s="63" t="s">
        <v>10</v>
      </c>
      <c r="B306" s="47" t="s">
        <v>1</v>
      </c>
      <c r="C306" s="64">
        <v>97.9</v>
      </c>
      <c r="D306" s="64">
        <f>D305/C305*100</f>
        <v>84.890965732087238</v>
      </c>
      <c r="E306" s="64">
        <f t="shared" ref="E306" si="183">E305/D305*100</f>
        <v>94.862385321100916</v>
      </c>
      <c r="F306" s="64">
        <f>F305/E305*100</f>
        <v>88.007736943907162</v>
      </c>
      <c r="G306" s="64">
        <f>G305/F305*100</f>
        <v>97.582417582417577</v>
      </c>
      <c r="H306" s="64">
        <f>H305/G305*100</f>
        <v>102.02702702702702</v>
      </c>
      <c r="I306" s="64">
        <f>I305/G305*100</f>
        <v>102.25225225225225</v>
      </c>
      <c r="J306" s="64">
        <f>J305/H305*100</f>
        <v>99.779249448123622</v>
      </c>
      <c r="K306" s="64">
        <f>K305/I305*100</f>
        <v>99.779735682819378</v>
      </c>
      <c r="L306" s="64">
        <f>L305/J305*100</f>
        <v>98.672566371681413</v>
      </c>
      <c r="M306" s="64">
        <f>M305/K305*100</f>
        <v>98.896247240618109</v>
      </c>
    </row>
    <row r="307" spans="1:13" x14ac:dyDescent="0.2">
      <c r="A307" s="69" t="s">
        <v>49</v>
      </c>
      <c r="B307" s="47" t="s">
        <v>53</v>
      </c>
      <c r="C307" s="68">
        <f>C309+C310</f>
        <v>429</v>
      </c>
      <c r="D307" s="68">
        <f t="shared" ref="D307:M307" si="184">D309+D310</f>
        <v>352</v>
      </c>
      <c r="E307" s="68">
        <f>E309+E310</f>
        <v>456</v>
      </c>
      <c r="F307" s="68">
        <v>410</v>
      </c>
      <c r="G307" s="68">
        <f>G309+G310</f>
        <v>399</v>
      </c>
      <c r="H307" s="68">
        <f t="shared" si="184"/>
        <v>385</v>
      </c>
      <c r="I307" s="68">
        <f t="shared" si="184"/>
        <v>385</v>
      </c>
      <c r="J307" s="68">
        <f t="shared" si="184"/>
        <v>385</v>
      </c>
      <c r="K307" s="68">
        <f t="shared" si="184"/>
        <v>386</v>
      </c>
      <c r="L307" s="68">
        <f t="shared" si="184"/>
        <v>394</v>
      </c>
      <c r="M307" s="68">
        <f t="shared" si="184"/>
        <v>395</v>
      </c>
    </row>
    <row r="308" spans="1:13" x14ac:dyDescent="0.2">
      <c r="A308" s="63" t="s">
        <v>10</v>
      </c>
      <c r="B308" s="47" t="s">
        <v>1</v>
      </c>
      <c r="C308" s="64">
        <v>98.8</v>
      </c>
      <c r="D308" s="64">
        <f>D307/C307*100</f>
        <v>82.051282051282044</v>
      </c>
      <c r="E308" s="64">
        <f t="shared" ref="E308" si="185">E307/D307*100</f>
        <v>129.54545454545453</v>
      </c>
      <c r="F308" s="64">
        <f>F307/E307*100</f>
        <v>89.912280701754383</v>
      </c>
      <c r="G308" s="64">
        <f>G307/F307*100</f>
        <v>97.317073170731703</v>
      </c>
      <c r="H308" s="64">
        <f>H307/G307*100</f>
        <v>96.491228070175438</v>
      </c>
      <c r="I308" s="64">
        <f>I307/G307*100</f>
        <v>96.491228070175438</v>
      </c>
      <c r="J308" s="64">
        <f>J307/H307*100</f>
        <v>100</v>
      </c>
      <c r="K308" s="64">
        <f>K307/I307*100</f>
        <v>100.25974025974025</v>
      </c>
      <c r="L308" s="64">
        <f>L307/J307*100</f>
        <v>102.33766233766232</v>
      </c>
      <c r="M308" s="64">
        <f>M307/K307*100</f>
        <v>102.33160621761658</v>
      </c>
    </row>
    <row r="309" spans="1:13" x14ac:dyDescent="0.2">
      <c r="A309" s="72" t="s">
        <v>150</v>
      </c>
      <c r="B309" s="47" t="s">
        <v>53</v>
      </c>
      <c r="C309" s="68">
        <v>14</v>
      </c>
      <c r="D309" s="68">
        <v>13</v>
      </c>
      <c r="E309" s="68">
        <v>14</v>
      </c>
      <c r="F309" s="68">
        <v>30</v>
      </c>
      <c r="G309" s="68"/>
      <c r="H309" s="68"/>
      <c r="I309" s="68"/>
      <c r="J309" s="68"/>
      <c r="K309" s="68"/>
      <c r="L309" s="68"/>
      <c r="M309" s="68"/>
    </row>
    <row r="310" spans="1:13" x14ac:dyDescent="0.2">
      <c r="A310" s="69" t="s">
        <v>48</v>
      </c>
      <c r="B310" s="47" t="s">
        <v>53</v>
      </c>
      <c r="C310" s="68">
        <v>415</v>
      </c>
      <c r="D310" s="68">
        <v>339</v>
      </c>
      <c r="E310" s="68">
        <v>442</v>
      </c>
      <c r="F310" s="68">
        <v>379</v>
      </c>
      <c r="G310" s="68">
        <v>399</v>
      </c>
      <c r="H310" s="68">
        <v>385</v>
      </c>
      <c r="I310" s="68">
        <v>385</v>
      </c>
      <c r="J310" s="68">
        <v>385</v>
      </c>
      <c r="K310" s="68">
        <v>386</v>
      </c>
      <c r="L310" s="68">
        <v>394</v>
      </c>
      <c r="M310" s="68">
        <v>395</v>
      </c>
    </row>
    <row r="311" spans="1:13" s="2" customFormat="1" ht="38.25" x14ac:dyDescent="0.2">
      <c r="A311" s="74" t="s">
        <v>70</v>
      </c>
      <c r="B311" s="47" t="s">
        <v>53</v>
      </c>
      <c r="C311" s="68">
        <f t="shared" ref="C311:M311" si="186">C313+C319</f>
        <v>1186</v>
      </c>
      <c r="D311" s="68">
        <f t="shared" si="186"/>
        <v>1145</v>
      </c>
      <c r="E311" s="68">
        <f>E313+E319</f>
        <v>1120</v>
      </c>
      <c r="F311" s="68">
        <f t="shared" si="186"/>
        <v>1085</v>
      </c>
      <c r="G311" s="68">
        <f t="shared" si="186"/>
        <v>1086</v>
      </c>
      <c r="H311" s="68">
        <f t="shared" si="186"/>
        <v>1085</v>
      </c>
      <c r="I311" s="68">
        <f t="shared" si="186"/>
        <v>1087</v>
      </c>
      <c r="J311" s="68">
        <f t="shared" si="186"/>
        <v>1086</v>
      </c>
      <c r="K311" s="68">
        <f t="shared" si="186"/>
        <v>1089</v>
      </c>
      <c r="L311" s="68">
        <f t="shared" si="186"/>
        <v>1079</v>
      </c>
      <c r="M311" s="68">
        <f t="shared" si="186"/>
        <v>1083</v>
      </c>
    </row>
    <row r="312" spans="1:13" x14ac:dyDescent="0.2">
      <c r="A312" s="63" t="s">
        <v>10</v>
      </c>
      <c r="B312" s="47" t="s">
        <v>1</v>
      </c>
      <c r="C312" s="64">
        <v>94.1</v>
      </c>
      <c r="D312" s="64">
        <f>D311/C311*100</f>
        <v>96.543001686340645</v>
      </c>
      <c r="E312" s="64">
        <f t="shared" ref="E312" si="187">E311/D311*100</f>
        <v>97.816593886462883</v>
      </c>
      <c r="F312" s="64">
        <f>F311/E311*100</f>
        <v>96.875</v>
      </c>
      <c r="G312" s="64">
        <f>G311/F311*100</f>
        <v>100.09216589861751</v>
      </c>
      <c r="H312" s="64">
        <f>H311/G311*100</f>
        <v>99.907918968692442</v>
      </c>
      <c r="I312" s="64">
        <f>I311/G311*100</f>
        <v>100.09208103130756</v>
      </c>
      <c r="J312" s="64">
        <f>J311/H311*100</f>
        <v>100.09216589861751</v>
      </c>
      <c r="K312" s="64">
        <f>K311/I311*100</f>
        <v>100.18399264029438</v>
      </c>
      <c r="L312" s="64">
        <f>L311/J311*100</f>
        <v>99.355432780847138</v>
      </c>
      <c r="M312" s="64">
        <f>M311/K311*100</f>
        <v>99.449035812672179</v>
      </c>
    </row>
    <row r="313" spans="1:13" ht="38.25" x14ac:dyDescent="0.2">
      <c r="A313" s="69" t="s">
        <v>50</v>
      </c>
      <c r="B313" s="47" t="s">
        <v>53</v>
      </c>
      <c r="C313" s="68">
        <f t="shared" ref="C313:M313" si="188">SUM(C315:C318)</f>
        <v>751</v>
      </c>
      <c r="D313" s="68">
        <f t="shared" si="188"/>
        <v>733</v>
      </c>
      <c r="E313" s="68">
        <f>SUM(E315:E318)</f>
        <v>700</v>
      </c>
      <c r="F313" s="68">
        <f t="shared" si="188"/>
        <v>680</v>
      </c>
      <c r="G313" s="68">
        <f>SUM(G315:G318)</f>
        <v>674</v>
      </c>
      <c r="H313" s="68">
        <f t="shared" si="188"/>
        <v>668</v>
      </c>
      <c r="I313" s="68">
        <f>SUM(I315:I318)</f>
        <v>670</v>
      </c>
      <c r="J313" s="68">
        <f t="shared" si="188"/>
        <v>671</v>
      </c>
      <c r="K313" s="68">
        <f t="shared" si="188"/>
        <v>673</v>
      </c>
      <c r="L313" s="68">
        <f t="shared" si="188"/>
        <v>666</v>
      </c>
      <c r="M313" s="68">
        <f t="shared" si="188"/>
        <v>669</v>
      </c>
    </row>
    <row r="314" spans="1:13" x14ac:dyDescent="0.2">
      <c r="A314" s="63" t="s">
        <v>10</v>
      </c>
      <c r="B314" s="47" t="s">
        <v>1</v>
      </c>
      <c r="C314" s="64">
        <v>91.4</v>
      </c>
      <c r="D314" s="64">
        <f>D313/C313*100</f>
        <v>97.603195739014652</v>
      </c>
      <c r="E314" s="64">
        <f t="shared" ref="E314" si="189">E313/D313*100</f>
        <v>95.49795361527967</v>
      </c>
      <c r="F314" s="64">
        <f>F313/E313*100</f>
        <v>97.142857142857139</v>
      </c>
      <c r="G314" s="64">
        <f>G313/F313*100</f>
        <v>99.117647058823536</v>
      </c>
      <c r="H314" s="64">
        <f>H313/G313*100</f>
        <v>99.109792284866472</v>
      </c>
      <c r="I314" s="64">
        <f>I313/G313*100</f>
        <v>99.406528189910986</v>
      </c>
      <c r="J314" s="64">
        <f>J313/H313*100</f>
        <v>100.44910179640718</v>
      </c>
      <c r="K314" s="64">
        <f>K313/I313*100</f>
        <v>100.44776119402985</v>
      </c>
      <c r="L314" s="64">
        <f>L313/J313*100</f>
        <v>99.254843517138596</v>
      </c>
      <c r="M314" s="64">
        <f>M313/K313*100</f>
        <v>99.405646359583955</v>
      </c>
    </row>
    <row r="315" spans="1:13" ht="25.5" x14ac:dyDescent="0.2">
      <c r="A315" s="59" t="s">
        <v>90</v>
      </c>
      <c r="B315" s="47" t="s">
        <v>53</v>
      </c>
      <c r="C315" s="68">
        <v>64</v>
      </c>
      <c r="D315" s="68">
        <v>67</v>
      </c>
      <c r="E315" s="68">
        <v>61</v>
      </c>
      <c r="F315" s="68">
        <v>57</v>
      </c>
      <c r="G315" s="68">
        <v>59</v>
      </c>
      <c r="H315" s="68">
        <v>59</v>
      </c>
      <c r="I315" s="68">
        <v>59</v>
      </c>
      <c r="J315" s="68">
        <v>59</v>
      </c>
      <c r="K315" s="68">
        <v>59</v>
      </c>
      <c r="L315" s="68">
        <v>59</v>
      </c>
      <c r="M315" s="68">
        <v>59</v>
      </c>
    </row>
    <row r="316" spans="1:13" x14ac:dyDescent="0.2">
      <c r="A316" s="59" t="s">
        <v>165</v>
      </c>
      <c r="B316" s="47" t="s">
        <v>53</v>
      </c>
      <c r="C316" s="68"/>
      <c r="D316" s="68"/>
      <c r="E316" s="68"/>
      <c r="F316" s="68"/>
      <c r="G316" s="68">
        <v>12</v>
      </c>
      <c r="H316" s="68">
        <v>16</v>
      </c>
      <c r="I316" s="68">
        <v>16</v>
      </c>
      <c r="J316" s="68">
        <v>16</v>
      </c>
      <c r="K316" s="68">
        <v>16</v>
      </c>
      <c r="L316" s="68">
        <v>16</v>
      </c>
      <c r="M316" s="68">
        <v>16</v>
      </c>
    </row>
    <row r="317" spans="1:13" ht="25.5" x14ac:dyDescent="0.2">
      <c r="A317" s="65" t="s">
        <v>128</v>
      </c>
      <c r="B317" s="47" t="s">
        <v>53</v>
      </c>
      <c r="C317" s="68">
        <v>35</v>
      </c>
      <c r="D317" s="68">
        <v>35</v>
      </c>
      <c r="E317" s="68">
        <v>34</v>
      </c>
      <c r="F317" s="68">
        <v>34</v>
      </c>
      <c r="G317" s="68">
        <v>35</v>
      </c>
      <c r="H317" s="68">
        <v>35</v>
      </c>
      <c r="I317" s="68">
        <v>35</v>
      </c>
      <c r="J317" s="68">
        <v>35</v>
      </c>
      <c r="K317" s="68">
        <v>35</v>
      </c>
      <c r="L317" s="68">
        <v>35</v>
      </c>
      <c r="M317" s="68">
        <v>35</v>
      </c>
    </row>
    <row r="318" spans="1:13" x14ac:dyDescent="0.2">
      <c r="A318" s="69" t="s">
        <v>48</v>
      </c>
      <c r="B318" s="47" t="s">
        <v>53</v>
      </c>
      <c r="C318" s="68">
        <v>652</v>
      </c>
      <c r="D318" s="68">
        <v>631</v>
      </c>
      <c r="E318" s="68">
        <v>605</v>
      </c>
      <c r="F318" s="68">
        <v>589</v>
      </c>
      <c r="G318" s="68">
        <v>568</v>
      </c>
      <c r="H318" s="68">
        <v>558</v>
      </c>
      <c r="I318" s="68">
        <v>560</v>
      </c>
      <c r="J318" s="68">
        <v>561</v>
      </c>
      <c r="K318" s="68">
        <v>563</v>
      </c>
      <c r="L318" s="68">
        <v>556</v>
      </c>
      <c r="M318" s="68">
        <v>559</v>
      </c>
    </row>
    <row r="319" spans="1:13" x14ac:dyDescent="0.2">
      <c r="A319" s="69" t="s">
        <v>49</v>
      </c>
      <c r="B319" s="47" t="s">
        <v>53</v>
      </c>
      <c r="C319" s="75">
        <v>435</v>
      </c>
      <c r="D319" s="75">
        <v>412</v>
      </c>
      <c r="E319" s="75">
        <v>420</v>
      </c>
      <c r="F319" s="75">
        <v>405</v>
      </c>
      <c r="G319" s="75">
        <v>412</v>
      </c>
      <c r="H319" s="75">
        <v>417</v>
      </c>
      <c r="I319" s="75">
        <v>417</v>
      </c>
      <c r="J319" s="68">
        <v>415</v>
      </c>
      <c r="K319" s="68">
        <v>416</v>
      </c>
      <c r="L319" s="68">
        <v>413</v>
      </c>
      <c r="M319" s="68">
        <v>414</v>
      </c>
    </row>
    <row r="320" spans="1:13" x14ac:dyDescent="0.2">
      <c r="A320" s="63" t="s">
        <v>10</v>
      </c>
      <c r="B320" s="47" t="s">
        <v>1</v>
      </c>
      <c r="C320" s="64">
        <v>99.3</v>
      </c>
      <c r="D320" s="64">
        <f>D319/C319*100</f>
        <v>94.71264367816093</v>
      </c>
      <c r="E320" s="64">
        <f t="shared" ref="E320" si="190">E319/D319*100</f>
        <v>101.94174757281553</v>
      </c>
      <c r="F320" s="64">
        <f>F319/E319*100</f>
        <v>96.428571428571431</v>
      </c>
      <c r="G320" s="64">
        <f>G319/F319*100</f>
        <v>101.72839506172839</v>
      </c>
      <c r="H320" s="64">
        <f>H319/G319*100</f>
        <v>101.21359223300972</v>
      </c>
      <c r="I320" s="64">
        <f>I319/G319*100</f>
        <v>101.21359223300972</v>
      </c>
      <c r="J320" s="64">
        <f>J319/H319*100</f>
        <v>99.520383693045574</v>
      </c>
      <c r="K320" s="64">
        <f>K319/I319*100</f>
        <v>99.760191846522787</v>
      </c>
      <c r="L320" s="64">
        <f>L319/J319*100</f>
        <v>99.518072289156621</v>
      </c>
      <c r="M320" s="64">
        <f>M319/K319*100</f>
        <v>99.519230769230774</v>
      </c>
    </row>
    <row r="321" spans="1:13" ht="51" x14ac:dyDescent="0.2">
      <c r="A321" s="74" t="s">
        <v>42</v>
      </c>
      <c r="B321" s="47" t="s">
        <v>53</v>
      </c>
      <c r="C321" s="68">
        <f>C323+C325</f>
        <v>2334</v>
      </c>
      <c r="D321" s="68">
        <f t="shared" ref="D321:M321" si="191">D323+D325</f>
        <v>2457</v>
      </c>
      <c r="E321" s="68">
        <f t="shared" si="191"/>
        <v>2497</v>
      </c>
      <c r="F321" s="68">
        <f t="shared" si="191"/>
        <v>2451</v>
      </c>
      <c r="G321" s="68">
        <f t="shared" si="191"/>
        <v>2391</v>
      </c>
      <c r="H321" s="68">
        <f t="shared" si="191"/>
        <v>2435</v>
      </c>
      <c r="I321" s="68">
        <f t="shared" si="191"/>
        <v>2435</v>
      </c>
      <c r="J321" s="68">
        <f t="shared" si="191"/>
        <v>2430</v>
      </c>
      <c r="K321" s="68">
        <f t="shared" si="191"/>
        <v>2431</v>
      </c>
      <c r="L321" s="68">
        <f t="shared" si="191"/>
        <v>2435</v>
      </c>
      <c r="M321" s="68">
        <f t="shared" si="191"/>
        <v>2437</v>
      </c>
    </row>
    <row r="322" spans="1:13" x14ac:dyDescent="0.2">
      <c r="A322" s="63" t="s">
        <v>10</v>
      </c>
      <c r="B322" s="47" t="s">
        <v>1</v>
      </c>
      <c r="C322" s="64">
        <v>103.2</v>
      </c>
      <c r="D322" s="64">
        <f>D321/C321*100</f>
        <v>105.26992287917739</v>
      </c>
      <c r="E322" s="64">
        <f t="shared" ref="E322" si="192">E321/D321*100</f>
        <v>101.62800162800163</v>
      </c>
      <c r="F322" s="64">
        <f>F321/E321*100</f>
        <v>98.157789347216664</v>
      </c>
      <c r="G322" s="64">
        <f>G321/F321*100</f>
        <v>97.552019583843332</v>
      </c>
      <c r="H322" s="64">
        <f>H321/G321*100</f>
        <v>101.84023421162694</v>
      </c>
      <c r="I322" s="64">
        <f>I321/G321*100</f>
        <v>101.84023421162694</v>
      </c>
      <c r="J322" s="64">
        <f>J321/H321*100</f>
        <v>99.794661190965101</v>
      </c>
      <c r="K322" s="64">
        <f>K321/I321*100</f>
        <v>99.835728952772072</v>
      </c>
      <c r="L322" s="64">
        <f>L321/J321*100</f>
        <v>100.20576131687243</v>
      </c>
      <c r="M322" s="64">
        <f>M321/K321*100</f>
        <v>100.24681201151789</v>
      </c>
    </row>
    <row r="323" spans="1:13" ht="38.25" x14ac:dyDescent="0.2">
      <c r="A323" s="69" t="s">
        <v>50</v>
      </c>
      <c r="B323" s="47" t="s">
        <v>53</v>
      </c>
      <c r="C323" s="68">
        <v>623</v>
      </c>
      <c r="D323" s="68">
        <v>818</v>
      </c>
      <c r="E323" s="68">
        <v>657</v>
      </c>
      <c r="F323" s="68">
        <v>650</v>
      </c>
      <c r="G323" s="68">
        <v>588</v>
      </c>
      <c r="H323" s="68">
        <v>620</v>
      </c>
      <c r="I323" s="68">
        <v>620</v>
      </c>
      <c r="J323" s="68">
        <v>632</v>
      </c>
      <c r="K323" s="68">
        <v>633</v>
      </c>
      <c r="L323" s="68">
        <v>644</v>
      </c>
      <c r="M323" s="68">
        <v>646</v>
      </c>
    </row>
    <row r="324" spans="1:13" x14ac:dyDescent="0.2">
      <c r="A324" s="63" t="s">
        <v>10</v>
      </c>
      <c r="B324" s="47" t="s">
        <v>1</v>
      </c>
      <c r="C324" s="64">
        <v>112.5</v>
      </c>
      <c r="D324" s="64">
        <f>D323/C323*100</f>
        <v>131.30016051364365</v>
      </c>
      <c r="E324" s="64">
        <f t="shared" ref="E324" si="193">E323/D323*100</f>
        <v>80.317848410757946</v>
      </c>
      <c r="F324" s="64">
        <f>F323/E323*100</f>
        <v>98.93455098934551</v>
      </c>
      <c r="G324" s="64">
        <f>G323/F323*100</f>
        <v>90.461538461538453</v>
      </c>
      <c r="H324" s="64">
        <f>H323/G323*100</f>
        <v>105.44217687074831</v>
      </c>
      <c r="I324" s="64">
        <f>I323/G323*100</f>
        <v>105.44217687074831</v>
      </c>
      <c r="J324" s="64">
        <f>J323/H323*100</f>
        <v>101.93548387096773</v>
      </c>
      <c r="K324" s="64">
        <f>K323/I323*100</f>
        <v>102.09677419354838</v>
      </c>
      <c r="L324" s="64">
        <f>L323/J323*100</f>
        <v>101.8987341772152</v>
      </c>
      <c r="M324" s="64">
        <f>M323/K323*100</f>
        <v>102.05371248025277</v>
      </c>
    </row>
    <row r="325" spans="1:13" x14ac:dyDescent="0.2">
      <c r="A325" s="69" t="s">
        <v>49</v>
      </c>
      <c r="B325" s="47" t="s">
        <v>53</v>
      </c>
      <c r="C325" s="75">
        <v>1711</v>
      </c>
      <c r="D325" s="75">
        <v>1639</v>
      </c>
      <c r="E325" s="75">
        <v>1840</v>
      </c>
      <c r="F325" s="75">
        <v>1801</v>
      </c>
      <c r="G325" s="75">
        <v>1803</v>
      </c>
      <c r="H325" s="75">
        <v>1815</v>
      </c>
      <c r="I325" s="75">
        <v>1815</v>
      </c>
      <c r="J325" s="75">
        <v>1798</v>
      </c>
      <c r="K325" s="75">
        <v>1798</v>
      </c>
      <c r="L325" s="75">
        <v>1791</v>
      </c>
      <c r="M325" s="75">
        <v>1791</v>
      </c>
    </row>
    <row r="326" spans="1:13" x14ac:dyDescent="0.2">
      <c r="A326" s="63" t="s">
        <v>10</v>
      </c>
      <c r="B326" s="47" t="s">
        <v>1</v>
      </c>
      <c r="C326" s="64">
        <v>100.2</v>
      </c>
      <c r="D326" s="64">
        <f>D325/C325*100</f>
        <v>95.791934541203972</v>
      </c>
      <c r="E326" s="64">
        <f t="shared" ref="E326" si="194">E325/D325*100</f>
        <v>112.26357535082367</v>
      </c>
      <c r="F326" s="64">
        <f>F325/E325*100</f>
        <v>97.880434782608688</v>
      </c>
      <c r="G326" s="64">
        <f>G325/F325*100</f>
        <v>100.11104941699057</v>
      </c>
      <c r="H326" s="64">
        <f>H325/G325*100</f>
        <v>100.66555740432612</v>
      </c>
      <c r="I326" s="64">
        <f>I325/G325*100</f>
        <v>100.66555740432612</v>
      </c>
      <c r="J326" s="64">
        <f>J325/H325*100</f>
        <v>99.063360881542692</v>
      </c>
      <c r="K326" s="64">
        <f>K325/I325*100</f>
        <v>99.063360881542692</v>
      </c>
      <c r="L326" s="64">
        <f>L325/J325*100</f>
        <v>99.610678531701893</v>
      </c>
      <c r="M326" s="64">
        <f>M325/K325*100</f>
        <v>99.610678531701893</v>
      </c>
    </row>
    <row r="327" spans="1:13" ht="51" x14ac:dyDescent="0.2">
      <c r="A327" s="74" t="s">
        <v>43</v>
      </c>
      <c r="B327" s="47" t="s">
        <v>53</v>
      </c>
      <c r="C327" s="68">
        <f t="shared" ref="C327:E327" si="195">C329+C336</f>
        <v>6886</v>
      </c>
      <c r="D327" s="68">
        <f t="shared" si="195"/>
        <v>6878</v>
      </c>
      <c r="E327" s="68">
        <f t="shared" si="195"/>
        <v>6979</v>
      </c>
      <c r="F327" s="68">
        <f>F329+F336</f>
        <v>6865</v>
      </c>
      <c r="G327" s="68">
        <f t="shared" ref="G327:M327" si="196">G329+G336</f>
        <v>6726</v>
      </c>
      <c r="H327" s="68">
        <f t="shared" si="196"/>
        <v>6731</v>
      </c>
      <c r="I327" s="68">
        <f t="shared" si="196"/>
        <v>6731</v>
      </c>
      <c r="J327" s="68">
        <f t="shared" si="196"/>
        <v>6767</v>
      </c>
      <c r="K327" s="68">
        <f t="shared" si="196"/>
        <v>6773</v>
      </c>
      <c r="L327" s="68">
        <f t="shared" si="196"/>
        <v>6771</v>
      </c>
      <c r="M327" s="68">
        <f t="shared" si="196"/>
        <v>6778</v>
      </c>
    </row>
    <row r="328" spans="1:13" x14ac:dyDescent="0.2">
      <c r="A328" s="63" t="s">
        <v>10</v>
      </c>
      <c r="B328" s="47" t="s">
        <v>1</v>
      </c>
      <c r="C328" s="64">
        <v>101.7</v>
      </c>
      <c r="D328" s="64">
        <f>D327/C327*100</f>
        <v>99.883822248039493</v>
      </c>
      <c r="E328" s="64">
        <f t="shared" ref="E328" si="197">E327/D327*100</f>
        <v>101.46845013085199</v>
      </c>
      <c r="F328" s="64">
        <f>F327/E327*100</f>
        <v>98.366528155896262</v>
      </c>
      <c r="G328" s="64">
        <f>G327/F327*100</f>
        <v>97.975236707938819</v>
      </c>
      <c r="H328" s="64">
        <f>H327/G327*100</f>
        <v>100.07433838834375</v>
      </c>
      <c r="I328" s="64">
        <f>I327/G327*100</f>
        <v>100.07433838834375</v>
      </c>
      <c r="J328" s="64">
        <f>J327/H327*100</f>
        <v>100.53483880552668</v>
      </c>
      <c r="K328" s="64">
        <f>K327/I327*100</f>
        <v>100.62397860644778</v>
      </c>
      <c r="L328" s="64">
        <f>L327/J327*100</f>
        <v>100.05911038865081</v>
      </c>
      <c r="M328" s="64">
        <f>M327/K327*100</f>
        <v>100.07382253063635</v>
      </c>
    </row>
    <row r="329" spans="1:13" ht="38.25" x14ac:dyDescent="0.2">
      <c r="A329" s="69" t="s">
        <v>50</v>
      </c>
      <c r="B329" s="47" t="s">
        <v>53</v>
      </c>
      <c r="C329" s="68">
        <f t="shared" ref="C329:D329" si="198">SUM(C331:C335)</f>
        <v>6871</v>
      </c>
      <c r="D329" s="68">
        <f t="shared" si="198"/>
        <v>6862</v>
      </c>
      <c r="E329" s="68">
        <f>SUM(E331:E335)</f>
        <v>6961</v>
      </c>
      <c r="F329" s="68">
        <f>SUM(F331:F335)</f>
        <v>6848</v>
      </c>
      <c r="G329" s="68">
        <f>SUM(G331:G335)</f>
        <v>6710</v>
      </c>
      <c r="H329" s="68">
        <f t="shared" ref="H329:M329" si="199">SUM(H331:H335)</f>
        <v>6713</v>
      </c>
      <c r="I329" s="68">
        <f t="shared" si="199"/>
        <v>6713</v>
      </c>
      <c r="J329" s="68">
        <f>SUM(J331:J335)</f>
        <v>6749</v>
      </c>
      <c r="K329" s="68">
        <f t="shared" si="199"/>
        <v>6755</v>
      </c>
      <c r="L329" s="68">
        <f>SUM(L331:L335)</f>
        <v>6753</v>
      </c>
      <c r="M329" s="68">
        <f t="shared" si="199"/>
        <v>6760</v>
      </c>
    </row>
    <row r="330" spans="1:13" x14ac:dyDescent="0.2">
      <c r="A330" s="63" t="s">
        <v>10</v>
      </c>
      <c r="B330" s="47" t="s">
        <v>1</v>
      </c>
      <c r="C330" s="64">
        <v>101.7</v>
      </c>
      <c r="D330" s="64">
        <f>D329/C329*100</f>
        <v>99.869014699461502</v>
      </c>
      <c r="E330" s="64">
        <f t="shared" ref="E330" si="200">E329/D329*100</f>
        <v>101.44272806761876</v>
      </c>
      <c r="F330" s="64">
        <f>F329/E329*100</f>
        <v>98.376670018675483</v>
      </c>
      <c r="G330" s="64">
        <f>G329/F329*100</f>
        <v>97.984813084112147</v>
      </c>
      <c r="H330" s="64">
        <f>H329/G329*100</f>
        <v>100.04470938897168</v>
      </c>
      <c r="I330" s="64">
        <f>I329/G329*100</f>
        <v>100.04470938897168</v>
      </c>
      <c r="J330" s="64">
        <f>J329/H329*100</f>
        <v>100.53627290332192</v>
      </c>
      <c r="K330" s="64">
        <f>K329/I329*100</f>
        <v>100.62565172054224</v>
      </c>
      <c r="L330" s="64">
        <f>L329/J329*100</f>
        <v>100.05926803970959</v>
      </c>
      <c r="M330" s="64">
        <f>M329/K329*100</f>
        <v>100.0740192450037</v>
      </c>
    </row>
    <row r="331" spans="1:13" ht="25.5" x14ac:dyDescent="0.2">
      <c r="A331" s="59" t="s">
        <v>88</v>
      </c>
      <c r="B331" s="47" t="s">
        <v>53</v>
      </c>
      <c r="C331" s="68">
        <v>27</v>
      </c>
      <c r="D331" s="68">
        <v>27</v>
      </c>
      <c r="E331" s="68">
        <v>28</v>
      </c>
      <c r="F331" s="68">
        <v>27</v>
      </c>
      <c r="G331" s="68">
        <v>29</v>
      </c>
      <c r="H331" s="68">
        <v>29</v>
      </c>
      <c r="I331" s="68">
        <v>29</v>
      </c>
      <c r="J331" s="68">
        <v>29</v>
      </c>
      <c r="K331" s="68">
        <v>29</v>
      </c>
      <c r="L331" s="68">
        <v>29</v>
      </c>
      <c r="M331" s="68">
        <v>29</v>
      </c>
    </row>
    <row r="332" spans="1:13" x14ac:dyDescent="0.2">
      <c r="A332" s="65" t="s">
        <v>91</v>
      </c>
      <c r="B332" s="47" t="s">
        <v>53</v>
      </c>
      <c r="C332" s="68">
        <v>11</v>
      </c>
      <c r="D332" s="68">
        <v>11</v>
      </c>
      <c r="E332" s="68">
        <v>12</v>
      </c>
      <c r="F332" s="68">
        <v>12</v>
      </c>
      <c r="G332" s="68">
        <v>12</v>
      </c>
      <c r="H332" s="68">
        <v>12</v>
      </c>
      <c r="I332" s="68">
        <v>12</v>
      </c>
      <c r="J332" s="68">
        <v>12</v>
      </c>
      <c r="K332" s="68">
        <v>12</v>
      </c>
      <c r="L332" s="68">
        <v>12</v>
      </c>
      <c r="M332" s="68">
        <v>12</v>
      </c>
    </row>
    <row r="333" spans="1:13" ht="25.5" x14ac:dyDescent="0.2">
      <c r="A333" s="65" t="s">
        <v>142</v>
      </c>
      <c r="B333" s="47" t="s">
        <v>53</v>
      </c>
      <c r="C333" s="68">
        <v>5</v>
      </c>
      <c r="D333" s="68">
        <v>6</v>
      </c>
      <c r="E333" s="68">
        <v>6</v>
      </c>
      <c r="F333" s="68">
        <v>6</v>
      </c>
      <c r="G333" s="68">
        <v>7</v>
      </c>
      <c r="H333" s="68">
        <v>7</v>
      </c>
      <c r="I333" s="68">
        <v>7</v>
      </c>
      <c r="J333" s="68">
        <v>7</v>
      </c>
      <c r="K333" s="68">
        <v>7</v>
      </c>
      <c r="L333" s="68">
        <v>7</v>
      </c>
      <c r="M333" s="68">
        <v>7</v>
      </c>
    </row>
    <row r="334" spans="1:13" ht="25.5" x14ac:dyDescent="0.2">
      <c r="A334" s="65" t="s">
        <v>164</v>
      </c>
      <c r="B334" s="47" t="s">
        <v>53</v>
      </c>
      <c r="C334" s="68"/>
      <c r="D334" s="68"/>
      <c r="E334" s="68"/>
      <c r="F334" s="68">
        <v>24</v>
      </c>
      <c r="G334" s="68">
        <v>22</v>
      </c>
      <c r="H334" s="68">
        <v>26</v>
      </c>
      <c r="I334" s="68">
        <v>26</v>
      </c>
      <c r="J334" s="68">
        <v>26</v>
      </c>
      <c r="K334" s="68">
        <v>26</v>
      </c>
      <c r="L334" s="68">
        <v>26</v>
      </c>
      <c r="M334" s="68">
        <v>26</v>
      </c>
    </row>
    <row r="335" spans="1:13" x14ac:dyDescent="0.2">
      <c r="A335" s="69" t="s">
        <v>48</v>
      </c>
      <c r="B335" s="47" t="s">
        <v>53</v>
      </c>
      <c r="C335" s="68">
        <v>6828</v>
      </c>
      <c r="D335" s="68">
        <v>6818</v>
      </c>
      <c r="E335" s="68">
        <v>6915</v>
      </c>
      <c r="F335" s="68">
        <v>6779</v>
      </c>
      <c r="G335" s="68">
        <v>6640</v>
      </c>
      <c r="H335" s="68">
        <v>6639</v>
      </c>
      <c r="I335" s="68">
        <v>6639</v>
      </c>
      <c r="J335" s="68">
        <v>6675</v>
      </c>
      <c r="K335" s="68">
        <v>6681</v>
      </c>
      <c r="L335" s="68">
        <v>6679</v>
      </c>
      <c r="M335" s="68">
        <v>6686</v>
      </c>
    </row>
    <row r="336" spans="1:13" x14ac:dyDescent="0.2">
      <c r="A336" s="69" t="s">
        <v>49</v>
      </c>
      <c r="B336" s="47" t="s">
        <v>53</v>
      </c>
      <c r="C336" s="68">
        <v>15</v>
      </c>
      <c r="D336" s="68">
        <v>16</v>
      </c>
      <c r="E336" s="68">
        <v>18</v>
      </c>
      <c r="F336" s="68">
        <v>17</v>
      </c>
      <c r="G336" s="68">
        <v>16</v>
      </c>
      <c r="H336" s="68">
        <v>18</v>
      </c>
      <c r="I336" s="68">
        <v>18</v>
      </c>
      <c r="J336" s="68">
        <v>18</v>
      </c>
      <c r="K336" s="68">
        <v>18</v>
      </c>
      <c r="L336" s="68">
        <v>18</v>
      </c>
      <c r="M336" s="68">
        <v>18</v>
      </c>
    </row>
    <row r="337" spans="1:13" x14ac:dyDescent="0.2">
      <c r="A337" s="63" t="s">
        <v>10</v>
      </c>
      <c r="B337" s="47" t="s">
        <v>1</v>
      </c>
      <c r="C337" s="64">
        <v>100</v>
      </c>
      <c r="D337" s="64">
        <f>D336/C336*100</f>
        <v>106.66666666666667</v>
      </c>
      <c r="E337" s="64">
        <f t="shared" ref="E337" si="201">E336/D336*100</f>
        <v>112.5</v>
      </c>
      <c r="F337" s="64">
        <f>F336/E336*100</f>
        <v>94.444444444444443</v>
      </c>
      <c r="G337" s="64">
        <f>G336/F336*100</f>
        <v>94.117647058823522</v>
      </c>
      <c r="H337" s="64">
        <f>H336/G336*100</f>
        <v>112.5</v>
      </c>
      <c r="I337" s="64">
        <f>I336/G336*100</f>
        <v>112.5</v>
      </c>
      <c r="J337" s="64">
        <f>J336/H336*100</f>
        <v>100</v>
      </c>
      <c r="K337" s="64">
        <f>K336/I336*100</f>
        <v>100</v>
      </c>
      <c r="L337" s="64">
        <f>L336/J336*100</f>
        <v>100</v>
      </c>
      <c r="M337" s="64">
        <f>M336/K336*100</f>
        <v>100</v>
      </c>
    </row>
    <row r="338" spans="1:13" x14ac:dyDescent="0.2">
      <c r="A338" s="74" t="s">
        <v>71</v>
      </c>
      <c r="B338" s="47" t="s">
        <v>53</v>
      </c>
      <c r="C338" s="68">
        <f>C340+C353</f>
        <v>6713</v>
      </c>
      <c r="D338" s="68">
        <f t="shared" ref="D338:M338" si="202">D340+D353</f>
        <v>6749</v>
      </c>
      <c r="E338" s="68">
        <f t="shared" si="202"/>
        <v>6382</v>
      </c>
      <c r="F338" s="68">
        <f t="shared" si="202"/>
        <v>6548</v>
      </c>
      <c r="G338" s="68">
        <f t="shared" si="202"/>
        <v>6649</v>
      </c>
      <c r="H338" s="68">
        <f t="shared" si="202"/>
        <v>6585</v>
      </c>
      <c r="I338" s="68">
        <f t="shared" si="202"/>
        <v>6585</v>
      </c>
      <c r="J338" s="68">
        <f t="shared" si="202"/>
        <v>6521</v>
      </c>
      <c r="K338" s="68">
        <f t="shared" si="202"/>
        <v>6522</v>
      </c>
      <c r="L338" s="68">
        <f t="shared" si="202"/>
        <v>6525</v>
      </c>
      <c r="M338" s="68">
        <f t="shared" si="202"/>
        <v>6526</v>
      </c>
    </row>
    <row r="339" spans="1:13" x14ac:dyDescent="0.2">
      <c r="A339" s="63" t="s">
        <v>10</v>
      </c>
      <c r="B339" s="47" t="s">
        <v>1</v>
      </c>
      <c r="C339" s="64">
        <v>100.6</v>
      </c>
      <c r="D339" s="64">
        <f>D338/C338*100</f>
        <v>100.53627290332192</v>
      </c>
      <c r="E339" s="64">
        <f>E338/D338*100</f>
        <v>94.562157356645429</v>
      </c>
      <c r="F339" s="64">
        <f>F338/E338*100</f>
        <v>102.60106549670948</v>
      </c>
      <c r="G339" s="64">
        <f>G338/F338*100</f>
        <v>101.54245571166769</v>
      </c>
      <c r="H339" s="64">
        <f>H338/G338*100</f>
        <v>99.037449240487291</v>
      </c>
      <c r="I339" s="64">
        <f>I338/G338*100</f>
        <v>99.037449240487291</v>
      </c>
      <c r="J339" s="64">
        <f>J338/H338*100</f>
        <v>99.028094153378888</v>
      </c>
      <c r="K339" s="64">
        <f>K338/I338*100</f>
        <v>99.043280182232351</v>
      </c>
      <c r="L339" s="64">
        <f>L338/J338*100</f>
        <v>100.06134028523232</v>
      </c>
      <c r="M339" s="64">
        <f>M338/K338*100</f>
        <v>100.06133088009813</v>
      </c>
    </row>
    <row r="340" spans="1:13" ht="38.25" x14ac:dyDescent="0.2">
      <c r="A340" s="69" t="s">
        <v>50</v>
      </c>
      <c r="B340" s="47" t="s">
        <v>53</v>
      </c>
      <c r="C340" s="68">
        <f>SUM(C342:C352)</f>
        <v>6677</v>
      </c>
      <c r="D340" s="68">
        <f t="shared" ref="D340" si="203">SUM(D342:D352)</f>
        <v>6720</v>
      </c>
      <c r="E340" s="68">
        <f>SUM(E342:E352)</f>
        <v>6340</v>
      </c>
      <c r="F340" s="68">
        <f>SUM(F342:F352)</f>
        <v>6511</v>
      </c>
      <c r="G340" s="68">
        <f>SUM(G342:G352)</f>
        <v>6608</v>
      </c>
      <c r="H340" s="68">
        <f t="shared" ref="H340:M340" si="204">SUM(H342:H352)</f>
        <v>6543</v>
      </c>
      <c r="I340" s="68">
        <f>SUM(I342:I352)</f>
        <v>6543</v>
      </c>
      <c r="J340" s="68">
        <f>SUM(J342:J352)</f>
        <v>6483</v>
      </c>
      <c r="K340" s="68">
        <f t="shared" si="204"/>
        <v>6483</v>
      </c>
      <c r="L340" s="68">
        <f>SUM(L342:L352)</f>
        <v>6486</v>
      </c>
      <c r="M340" s="68">
        <f t="shared" si="204"/>
        <v>6486</v>
      </c>
    </row>
    <row r="341" spans="1:13" x14ac:dyDescent="0.2">
      <c r="A341" s="63" t="s">
        <v>10</v>
      </c>
      <c r="B341" s="47" t="s">
        <v>1</v>
      </c>
      <c r="C341" s="64">
        <v>100.6</v>
      </c>
      <c r="D341" s="64">
        <f>D340/C340*100</f>
        <v>100.64400179721432</v>
      </c>
      <c r="E341" s="64">
        <f t="shared" ref="E341" si="205">E340/D340*100</f>
        <v>94.345238095238088</v>
      </c>
      <c r="F341" s="64">
        <f>F340/E340*100</f>
        <v>102.69716088328076</v>
      </c>
      <c r="G341" s="64">
        <f>G340/F340*100</f>
        <v>101.48978651512826</v>
      </c>
      <c r="H341" s="64">
        <f>H340/G340*100</f>
        <v>99.016343825665871</v>
      </c>
      <c r="I341" s="64">
        <f>I340/G340*100</f>
        <v>99.016343825665871</v>
      </c>
      <c r="J341" s="64">
        <f>J340/H340*100</f>
        <v>99.082989454378719</v>
      </c>
      <c r="K341" s="64">
        <f>K340/I340*100</f>
        <v>99.082989454378719</v>
      </c>
      <c r="L341" s="64">
        <f>L340/J340*100</f>
        <v>100.04627487274409</v>
      </c>
      <c r="M341" s="64">
        <f>M340/K340*100</f>
        <v>100.04627487274409</v>
      </c>
    </row>
    <row r="342" spans="1:13" ht="25.5" x14ac:dyDescent="0.2">
      <c r="A342" s="72" t="s">
        <v>73</v>
      </c>
      <c r="B342" s="47" t="s">
        <v>53</v>
      </c>
      <c r="C342" s="68">
        <v>989</v>
      </c>
      <c r="D342" s="68">
        <v>914</v>
      </c>
      <c r="E342" s="68">
        <v>818</v>
      </c>
      <c r="F342" s="68">
        <v>823</v>
      </c>
      <c r="G342" s="68">
        <v>821</v>
      </c>
      <c r="H342" s="68">
        <v>821</v>
      </c>
      <c r="I342" s="68">
        <v>821</v>
      </c>
      <c r="J342" s="68">
        <v>821</v>
      </c>
      <c r="K342" s="68">
        <v>821</v>
      </c>
      <c r="L342" s="68">
        <v>821</v>
      </c>
      <c r="M342" s="68">
        <v>821</v>
      </c>
    </row>
    <row r="343" spans="1:13" ht="25.5" x14ac:dyDescent="0.2">
      <c r="A343" s="72" t="s">
        <v>74</v>
      </c>
      <c r="B343" s="47" t="s">
        <v>53</v>
      </c>
      <c r="C343" s="68">
        <v>619</v>
      </c>
      <c r="D343" s="68">
        <v>611</v>
      </c>
      <c r="E343" s="68">
        <v>623</v>
      </c>
      <c r="F343" s="68">
        <v>644</v>
      </c>
      <c r="G343" s="68">
        <v>675</v>
      </c>
      <c r="H343" s="68">
        <v>680</v>
      </c>
      <c r="I343" s="68">
        <v>680</v>
      </c>
      <c r="J343" s="68">
        <v>680</v>
      </c>
      <c r="K343" s="68">
        <v>680</v>
      </c>
      <c r="L343" s="68">
        <v>680</v>
      </c>
      <c r="M343" s="68">
        <v>680</v>
      </c>
    </row>
    <row r="344" spans="1:13" ht="38.25" x14ac:dyDescent="0.2">
      <c r="A344" s="72" t="s">
        <v>84</v>
      </c>
      <c r="B344" s="47" t="s">
        <v>53</v>
      </c>
      <c r="C344" s="68">
        <v>1624</v>
      </c>
      <c r="D344" s="68">
        <v>1690</v>
      </c>
      <c r="E344" s="68">
        <v>1595</v>
      </c>
      <c r="F344" s="68">
        <v>1591</v>
      </c>
      <c r="G344" s="68">
        <v>1592</v>
      </c>
      <c r="H344" s="68">
        <v>1600</v>
      </c>
      <c r="I344" s="68">
        <v>1600</v>
      </c>
      <c r="J344" s="68">
        <v>1610</v>
      </c>
      <c r="K344" s="68">
        <v>1610</v>
      </c>
      <c r="L344" s="68">
        <v>1620</v>
      </c>
      <c r="M344" s="68">
        <v>1620</v>
      </c>
    </row>
    <row r="345" spans="1:13" ht="38.25" x14ac:dyDescent="0.2">
      <c r="A345" s="72" t="s">
        <v>85</v>
      </c>
      <c r="B345" s="47" t="s">
        <v>53</v>
      </c>
      <c r="C345" s="68">
        <v>158</v>
      </c>
      <c r="D345" s="68">
        <v>152</v>
      </c>
      <c r="E345" s="68">
        <v>130</v>
      </c>
      <c r="F345" s="68">
        <v>127</v>
      </c>
      <c r="G345" s="68">
        <v>129</v>
      </c>
      <c r="H345" s="68">
        <v>129</v>
      </c>
      <c r="I345" s="68">
        <v>129</v>
      </c>
      <c r="J345" s="68">
        <v>129</v>
      </c>
      <c r="K345" s="68">
        <v>129</v>
      </c>
      <c r="L345" s="68">
        <v>129</v>
      </c>
      <c r="M345" s="68">
        <v>129</v>
      </c>
    </row>
    <row r="346" spans="1:13" ht="38.25" x14ac:dyDescent="0.2">
      <c r="A346" s="72" t="s">
        <v>86</v>
      </c>
      <c r="B346" s="47" t="s">
        <v>53</v>
      </c>
      <c r="C346" s="68">
        <v>1888</v>
      </c>
      <c r="D346" s="68">
        <v>1939</v>
      </c>
      <c r="E346" s="68">
        <v>1744</v>
      </c>
      <c r="F346" s="68">
        <v>1700</v>
      </c>
      <c r="G346" s="68">
        <v>1682</v>
      </c>
      <c r="H346" s="68">
        <v>1682</v>
      </c>
      <c r="I346" s="68">
        <v>1682</v>
      </c>
      <c r="J346" s="68">
        <v>1682</v>
      </c>
      <c r="K346" s="68">
        <v>1682</v>
      </c>
      <c r="L346" s="68">
        <v>1682</v>
      </c>
      <c r="M346" s="68">
        <v>1682</v>
      </c>
    </row>
    <row r="347" spans="1:13" x14ac:dyDescent="0.2">
      <c r="A347" s="72" t="s">
        <v>87</v>
      </c>
      <c r="B347" s="47" t="s">
        <v>53</v>
      </c>
      <c r="C347" s="68">
        <v>38</v>
      </c>
      <c r="D347" s="68">
        <v>32</v>
      </c>
      <c r="E347" s="68">
        <v>45</v>
      </c>
      <c r="F347" s="68">
        <v>45</v>
      </c>
      <c r="G347" s="68">
        <v>45</v>
      </c>
      <c r="H347" s="68">
        <v>45</v>
      </c>
      <c r="I347" s="68">
        <v>45</v>
      </c>
      <c r="J347" s="68">
        <v>45</v>
      </c>
      <c r="K347" s="68">
        <v>45</v>
      </c>
      <c r="L347" s="68">
        <v>45</v>
      </c>
      <c r="M347" s="68">
        <v>45</v>
      </c>
    </row>
    <row r="348" spans="1:13" ht="25.5" x14ac:dyDescent="0.2">
      <c r="A348" s="72" t="s">
        <v>92</v>
      </c>
      <c r="B348" s="47" t="s">
        <v>53</v>
      </c>
      <c r="C348" s="68">
        <v>48</v>
      </c>
      <c r="D348" s="68">
        <v>58</v>
      </c>
      <c r="E348" s="68">
        <v>26</v>
      </c>
      <c r="F348" s="68">
        <v>0</v>
      </c>
      <c r="G348" s="68">
        <v>0</v>
      </c>
      <c r="H348" s="68">
        <v>0</v>
      </c>
      <c r="I348" s="68">
        <v>0</v>
      </c>
      <c r="J348" s="68">
        <v>0</v>
      </c>
      <c r="K348" s="68">
        <v>0</v>
      </c>
      <c r="L348" s="68">
        <v>0</v>
      </c>
      <c r="M348" s="68">
        <v>0</v>
      </c>
    </row>
    <row r="349" spans="1:13" ht="25.5" x14ac:dyDescent="0.2">
      <c r="A349" s="72" t="s">
        <v>144</v>
      </c>
      <c r="B349" s="47" t="s">
        <v>53</v>
      </c>
      <c r="C349" s="68">
        <v>70</v>
      </c>
      <c r="D349" s="68">
        <v>70</v>
      </c>
      <c r="E349" s="68">
        <v>70</v>
      </c>
      <c r="F349" s="68">
        <v>67</v>
      </c>
      <c r="G349" s="68">
        <v>71</v>
      </c>
      <c r="H349" s="68">
        <v>71</v>
      </c>
      <c r="I349" s="68">
        <v>71</v>
      </c>
      <c r="J349" s="68">
        <v>71</v>
      </c>
      <c r="K349" s="68">
        <v>71</v>
      </c>
      <c r="L349" s="68">
        <v>71</v>
      </c>
      <c r="M349" s="68">
        <v>71</v>
      </c>
    </row>
    <row r="350" spans="1:13" x14ac:dyDescent="0.2">
      <c r="A350" s="72" t="s">
        <v>155</v>
      </c>
      <c r="B350" s="47" t="s">
        <v>53</v>
      </c>
      <c r="C350" s="68"/>
      <c r="D350" s="68"/>
      <c r="E350" s="68">
        <v>34</v>
      </c>
      <c r="F350" s="68">
        <v>35</v>
      </c>
      <c r="G350" s="68">
        <v>35</v>
      </c>
      <c r="H350" s="68">
        <v>35</v>
      </c>
      <c r="I350" s="68">
        <v>35</v>
      </c>
      <c r="J350" s="68">
        <v>35</v>
      </c>
      <c r="K350" s="68">
        <v>35</v>
      </c>
      <c r="L350" s="68">
        <v>35</v>
      </c>
      <c r="M350" s="68">
        <v>35</v>
      </c>
    </row>
    <row r="351" spans="1:13" x14ac:dyDescent="0.2">
      <c r="A351" s="72" t="s">
        <v>163</v>
      </c>
      <c r="B351" s="47" t="s">
        <v>53</v>
      </c>
      <c r="C351" s="68"/>
      <c r="D351" s="68"/>
      <c r="E351" s="68"/>
      <c r="F351" s="68"/>
      <c r="G351" s="68">
        <v>53</v>
      </c>
      <c r="H351" s="68">
        <v>53</v>
      </c>
      <c r="I351" s="68">
        <v>53</v>
      </c>
      <c r="J351" s="68">
        <v>53</v>
      </c>
      <c r="K351" s="68">
        <v>53</v>
      </c>
      <c r="L351" s="68">
        <v>53</v>
      </c>
      <c r="M351" s="68">
        <v>53</v>
      </c>
    </row>
    <row r="352" spans="1:13" x14ac:dyDescent="0.2">
      <c r="A352" s="69" t="s">
        <v>48</v>
      </c>
      <c r="B352" s="47" t="s">
        <v>53</v>
      </c>
      <c r="C352" s="68">
        <v>1243</v>
      </c>
      <c r="D352" s="68">
        <v>1254</v>
      </c>
      <c r="E352" s="68">
        <v>1255</v>
      </c>
      <c r="F352" s="68">
        <v>1479</v>
      </c>
      <c r="G352" s="68">
        <v>1505</v>
      </c>
      <c r="H352" s="68">
        <v>1427</v>
      </c>
      <c r="I352" s="68">
        <v>1427</v>
      </c>
      <c r="J352" s="68">
        <v>1357</v>
      </c>
      <c r="K352" s="68">
        <v>1357</v>
      </c>
      <c r="L352" s="68">
        <v>1350</v>
      </c>
      <c r="M352" s="68">
        <v>1350</v>
      </c>
    </row>
    <row r="353" spans="1:13" x14ac:dyDescent="0.2">
      <c r="A353" s="69" t="s">
        <v>49</v>
      </c>
      <c r="B353" s="47" t="s">
        <v>53</v>
      </c>
      <c r="C353" s="68">
        <v>36</v>
      </c>
      <c r="D353" s="68">
        <v>29</v>
      </c>
      <c r="E353" s="68">
        <v>42</v>
      </c>
      <c r="F353" s="68">
        <v>37</v>
      </c>
      <c r="G353" s="68">
        <v>41</v>
      </c>
      <c r="H353" s="68">
        <v>42</v>
      </c>
      <c r="I353" s="68">
        <v>42</v>
      </c>
      <c r="J353" s="68">
        <v>38</v>
      </c>
      <c r="K353" s="68">
        <v>39</v>
      </c>
      <c r="L353" s="68">
        <v>39</v>
      </c>
      <c r="M353" s="68">
        <v>40</v>
      </c>
    </row>
    <row r="354" spans="1:13" x14ac:dyDescent="0.2">
      <c r="A354" s="63" t="s">
        <v>10</v>
      </c>
      <c r="B354" s="47" t="s">
        <v>1</v>
      </c>
      <c r="C354" s="64">
        <v>97.3</v>
      </c>
      <c r="D354" s="64">
        <f>D353/C353*100</f>
        <v>80.555555555555557</v>
      </c>
      <c r="E354" s="64">
        <f t="shared" ref="E354" si="206">E353/D353*100</f>
        <v>144.82758620689654</v>
      </c>
      <c r="F354" s="64">
        <f>F353/E353*100</f>
        <v>88.095238095238088</v>
      </c>
      <c r="G354" s="64">
        <f>G353/F353*100</f>
        <v>110.81081081081081</v>
      </c>
      <c r="H354" s="64">
        <f>H353/G353*100</f>
        <v>102.4390243902439</v>
      </c>
      <c r="I354" s="64">
        <f>I353/G353*100</f>
        <v>102.4390243902439</v>
      </c>
      <c r="J354" s="64">
        <f>J353/H353*100</f>
        <v>90.476190476190482</v>
      </c>
      <c r="K354" s="64">
        <f>K353/I353*100</f>
        <v>92.857142857142861</v>
      </c>
      <c r="L354" s="64">
        <f>L353/J353*100</f>
        <v>102.63157894736842</v>
      </c>
      <c r="M354" s="64">
        <f>M353/K353*100</f>
        <v>102.56410256410255</v>
      </c>
    </row>
    <row r="355" spans="1:13" ht="38.25" x14ac:dyDescent="0.2">
      <c r="A355" s="74" t="s">
        <v>44</v>
      </c>
      <c r="B355" s="47" t="s">
        <v>53</v>
      </c>
      <c r="C355" s="68">
        <f t="shared" ref="C355:M355" si="207">C357+C380</f>
        <v>7522</v>
      </c>
      <c r="D355" s="68">
        <f t="shared" si="207"/>
        <v>7595</v>
      </c>
      <c r="E355" s="68">
        <f t="shared" si="207"/>
        <v>7400.7</v>
      </c>
      <c r="F355" s="68">
        <f t="shared" si="207"/>
        <v>7153.6</v>
      </c>
      <c r="G355" s="68">
        <f t="shared" si="207"/>
        <v>7064</v>
      </c>
      <c r="H355" s="68">
        <f t="shared" si="207"/>
        <v>7057</v>
      </c>
      <c r="I355" s="68">
        <f t="shared" si="207"/>
        <v>7057</v>
      </c>
      <c r="J355" s="68">
        <f t="shared" si="207"/>
        <v>7082</v>
      </c>
      <c r="K355" s="68">
        <f t="shared" si="207"/>
        <v>7083</v>
      </c>
      <c r="L355" s="68">
        <f t="shared" si="207"/>
        <v>7097</v>
      </c>
      <c r="M355" s="68">
        <f t="shared" si="207"/>
        <v>7098</v>
      </c>
    </row>
    <row r="356" spans="1:13" x14ac:dyDescent="0.2">
      <c r="A356" s="63" t="s">
        <v>10</v>
      </c>
      <c r="B356" s="47" t="s">
        <v>1</v>
      </c>
      <c r="C356" s="64">
        <v>101.2</v>
      </c>
      <c r="D356" s="64">
        <f>D355/C355*100</f>
        <v>100.97048657272003</v>
      </c>
      <c r="E356" s="64">
        <f t="shared" ref="E356" si="208">E355/D355*100</f>
        <v>97.441737985516781</v>
      </c>
      <c r="F356" s="64">
        <f>F355/E355*100</f>
        <v>96.661126650181757</v>
      </c>
      <c r="G356" s="64">
        <f>G355/F355*100</f>
        <v>98.74748378438828</v>
      </c>
      <c r="H356" s="64">
        <f>H355/G355*100</f>
        <v>99.900906002265017</v>
      </c>
      <c r="I356" s="64">
        <f>I355/G355*100</f>
        <v>99.900906002265017</v>
      </c>
      <c r="J356" s="64">
        <f>J355/H355*100</f>
        <v>100.35425818336404</v>
      </c>
      <c r="K356" s="64">
        <f>K355/I355*100</f>
        <v>100.36842851069861</v>
      </c>
      <c r="L356" s="64">
        <f>L355/J355*100</f>
        <v>100.21180457497883</v>
      </c>
      <c r="M356" s="64">
        <f>M355/K355*100</f>
        <v>100.21177467174927</v>
      </c>
    </row>
    <row r="357" spans="1:13" s="2" customFormat="1" ht="38.25" x14ac:dyDescent="0.2">
      <c r="A357" s="69" t="s">
        <v>50</v>
      </c>
      <c r="B357" s="47" t="s">
        <v>53</v>
      </c>
      <c r="C357" s="68">
        <f t="shared" ref="C357:M357" si="209">SUM(C359:C379)</f>
        <v>6935</v>
      </c>
      <c r="D357" s="68">
        <f t="shared" si="209"/>
        <v>7005</v>
      </c>
      <c r="E357" s="68">
        <f t="shared" si="209"/>
        <v>6839.7</v>
      </c>
      <c r="F357" s="68">
        <f>SUM(F359:F379)</f>
        <v>6621.6</v>
      </c>
      <c r="G357" s="68">
        <f>SUM(G359:G379)</f>
        <v>6525</v>
      </c>
      <c r="H357" s="68">
        <f t="shared" si="209"/>
        <v>6527</v>
      </c>
      <c r="I357" s="68">
        <f>SUM(I359:I379)</f>
        <v>6527</v>
      </c>
      <c r="J357" s="68">
        <f t="shared" si="209"/>
        <v>6538</v>
      </c>
      <c r="K357" s="68">
        <f t="shared" si="209"/>
        <v>6538</v>
      </c>
      <c r="L357" s="68">
        <f t="shared" si="209"/>
        <v>6549</v>
      </c>
      <c r="M357" s="68">
        <f t="shared" si="209"/>
        <v>6549</v>
      </c>
    </row>
    <row r="358" spans="1:13" x14ac:dyDescent="0.2">
      <c r="A358" s="63" t="s">
        <v>10</v>
      </c>
      <c r="B358" s="47" t="s">
        <v>1</v>
      </c>
      <c r="C358" s="64">
        <v>101.3</v>
      </c>
      <c r="D358" s="64">
        <f>D357/C357*100</f>
        <v>101.00937274693584</v>
      </c>
      <c r="E358" s="64">
        <f t="shared" ref="E358" si="210">E357/D357*100</f>
        <v>97.640256959314769</v>
      </c>
      <c r="F358" s="64">
        <f>F357/E357*100</f>
        <v>96.811263651914572</v>
      </c>
      <c r="G358" s="64">
        <f>G357/F357*100</f>
        <v>98.541138093512131</v>
      </c>
      <c r="H358" s="64">
        <f>H357/G357*100</f>
        <v>100.03065134099617</v>
      </c>
      <c r="I358" s="64">
        <f>I357/G357*100</f>
        <v>100.03065134099617</v>
      </c>
      <c r="J358" s="64">
        <f>J357/H357*100</f>
        <v>100.1685307185537</v>
      </c>
      <c r="K358" s="64">
        <f>K357/I357*100</f>
        <v>100.1685307185537</v>
      </c>
      <c r="L358" s="64">
        <f>L357/J357*100</f>
        <v>100.1682471703885</v>
      </c>
      <c r="M358" s="64">
        <f>M357/K357*100</f>
        <v>100.1682471703885</v>
      </c>
    </row>
    <row r="359" spans="1:13" s="2" customFormat="1" ht="25.5" x14ac:dyDescent="0.2">
      <c r="A359" s="65" t="s">
        <v>108</v>
      </c>
      <c r="B359" s="47" t="s">
        <v>53</v>
      </c>
      <c r="C359" s="49">
        <v>974</v>
      </c>
      <c r="D359" s="49">
        <v>968</v>
      </c>
      <c r="E359" s="49">
        <v>962</v>
      </c>
      <c r="F359" s="49">
        <v>956</v>
      </c>
      <c r="G359" s="49">
        <v>899</v>
      </c>
      <c r="H359" s="49">
        <v>899</v>
      </c>
      <c r="I359" s="49">
        <v>899</v>
      </c>
      <c r="J359" s="49">
        <v>899</v>
      </c>
      <c r="K359" s="49">
        <v>899</v>
      </c>
      <c r="L359" s="49">
        <v>899</v>
      </c>
      <c r="M359" s="49">
        <v>899</v>
      </c>
    </row>
    <row r="360" spans="1:13" s="2" customFormat="1" ht="25.5" x14ac:dyDescent="0.2">
      <c r="A360" s="65" t="s">
        <v>109</v>
      </c>
      <c r="B360" s="47" t="s">
        <v>53</v>
      </c>
      <c r="C360" s="49">
        <v>369</v>
      </c>
      <c r="D360" s="49">
        <v>372</v>
      </c>
      <c r="E360" s="49">
        <v>372</v>
      </c>
      <c r="F360" s="49">
        <v>365</v>
      </c>
      <c r="G360" s="49">
        <v>368</v>
      </c>
      <c r="H360" s="49">
        <v>368</v>
      </c>
      <c r="I360" s="49">
        <v>368</v>
      </c>
      <c r="J360" s="49">
        <v>368</v>
      </c>
      <c r="K360" s="49">
        <v>368</v>
      </c>
      <c r="L360" s="49">
        <v>368</v>
      </c>
      <c r="M360" s="49">
        <v>368</v>
      </c>
    </row>
    <row r="361" spans="1:13" s="2" customFormat="1" ht="25.5" x14ac:dyDescent="0.2">
      <c r="A361" s="65" t="s">
        <v>110</v>
      </c>
      <c r="B361" s="47" t="s">
        <v>53</v>
      </c>
      <c r="C361" s="49">
        <v>302</v>
      </c>
      <c r="D361" s="49">
        <v>307</v>
      </c>
      <c r="E361" s="49">
        <v>312</v>
      </c>
      <c r="F361" s="49">
        <v>315</v>
      </c>
      <c r="G361" s="49">
        <v>331</v>
      </c>
      <c r="H361" s="49">
        <v>331</v>
      </c>
      <c r="I361" s="49">
        <v>331</v>
      </c>
      <c r="J361" s="49">
        <v>331</v>
      </c>
      <c r="K361" s="49">
        <v>331</v>
      </c>
      <c r="L361" s="49">
        <v>331</v>
      </c>
      <c r="M361" s="49">
        <v>331</v>
      </c>
    </row>
    <row r="362" spans="1:13" s="2" customFormat="1" ht="38.25" x14ac:dyDescent="0.2">
      <c r="A362" s="65" t="s">
        <v>111</v>
      </c>
      <c r="B362" s="47" t="s">
        <v>53</v>
      </c>
      <c r="C362" s="49">
        <v>315</v>
      </c>
      <c r="D362" s="49">
        <v>309</v>
      </c>
      <c r="E362" s="49">
        <v>309</v>
      </c>
      <c r="F362" s="49">
        <v>327</v>
      </c>
      <c r="G362" s="49">
        <v>338</v>
      </c>
      <c r="H362" s="49">
        <v>338</v>
      </c>
      <c r="I362" s="49">
        <v>338</v>
      </c>
      <c r="J362" s="49">
        <v>338</v>
      </c>
      <c r="K362" s="49">
        <v>338</v>
      </c>
      <c r="L362" s="49">
        <v>338</v>
      </c>
      <c r="M362" s="49">
        <v>338</v>
      </c>
    </row>
    <row r="363" spans="1:13" s="2" customFormat="1" ht="38.25" x14ac:dyDescent="0.2">
      <c r="A363" s="65" t="s">
        <v>112</v>
      </c>
      <c r="B363" s="47" t="s">
        <v>53</v>
      </c>
      <c r="C363" s="49">
        <v>192</v>
      </c>
      <c r="D363" s="49">
        <v>191</v>
      </c>
      <c r="E363" s="49">
        <v>187</v>
      </c>
      <c r="F363" s="49">
        <v>187</v>
      </c>
      <c r="G363" s="49">
        <v>207</v>
      </c>
      <c r="H363" s="49">
        <v>207</v>
      </c>
      <c r="I363" s="49">
        <v>207</v>
      </c>
      <c r="J363" s="49">
        <v>207</v>
      </c>
      <c r="K363" s="49">
        <v>207</v>
      </c>
      <c r="L363" s="49">
        <v>207</v>
      </c>
      <c r="M363" s="49">
        <v>207</v>
      </c>
    </row>
    <row r="364" spans="1:13" s="2" customFormat="1" ht="38.25" x14ac:dyDescent="0.2">
      <c r="A364" s="65" t="s">
        <v>113</v>
      </c>
      <c r="B364" s="47" t="s">
        <v>53</v>
      </c>
      <c r="C364" s="49">
        <v>102</v>
      </c>
      <c r="D364" s="49">
        <v>99</v>
      </c>
      <c r="E364" s="49">
        <v>97</v>
      </c>
      <c r="F364" s="49">
        <v>95</v>
      </c>
      <c r="G364" s="49">
        <v>109</v>
      </c>
      <c r="H364" s="49">
        <v>109</v>
      </c>
      <c r="I364" s="49">
        <v>109</v>
      </c>
      <c r="J364" s="49">
        <v>109</v>
      </c>
      <c r="K364" s="49">
        <v>109</v>
      </c>
      <c r="L364" s="49">
        <v>109</v>
      </c>
      <c r="M364" s="49">
        <v>109</v>
      </c>
    </row>
    <row r="365" spans="1:13" s="2" customFormat="1" ht="25.5" x14ac:dyDescent="0.2">
      <c r="A365" s="65" t="s">
        <v>114</v>
      </c>
      <c r="B365" s="47" t="s">
        <v>53</v>
      </c>
      <c r="C365" s="49">
        <v>99</v>
      </c>
      <c r="D365" s="49">
        <v>99</v>
      </c>
      <c r="E365" s="49">
        <v>95</v>
      </c>
      <c r="F365" s="49">
        <v>103</v>
      </c>
      <c r="G365" s="49">
        <v>112</v>
      </c>
      <c r="H365" s="49">
        <v>112</v>
      </c>
      <c r="I365" s="49">
        <v>112</v>
      </c>
      <c r="J365" s="49">
        <v>112</v>
      </c>
      <c r="K365" s="49">
        <v>112</v>
      </c>
      <c r="L365" s="49">
        <v>112</v>
      </c>
      <c r="M365" s="49">
        <v>112</v>
      </c>
    </row>
    <row r="366" spans="1:13" s="2" customFormat="1" ht="25.5" x14ac:dyDescent="0.2">
      <c r="A366" s="65" t="s">
        <v>115</v>
      </c>
      <c r="B366" s="47" t="s">
        <v>53</v>
      </c>
      <c r="C366" s="49">
        <v>264</v>
      </c>
      <c r="D366" s="49">
        <v>319</v>
      </c>
      <c r="E366" s="49">
        <v>322</v>
      </c>
      <c r="F366" s="49">
        <v>324</v>
      </c>
      <c r="G366" s="49">
        <v>324</v>
      </c>
      <c r="H366" s="49">
        <v>324</v>
      </c>
      <c r="I366" s="49">
        <v>324</v>
      </c>
      <c r="J366" s="49">
        <v>324</v>
      </c>
      <c r="K366" s="49">
        <v>324</v>
      </c>
      <c r="L366" s="49">
        <v>324</v>
      </c>
      <c r="M366" s="49">
        <v>324</v>
      </c>
    </row>
    <row r="367" spans="1:13" s="2" customFormat="1" ht="25.5" x14ac:dyDescent="0.2">
      <c r="A367" s="65" t="s">
        <v>116</v>
      </c>
      <c r="B367" s="47" t="s">
        <v>53</v>
      </c>
      <c r="C367" s="49">
        <v>63</v>
      </c>
      <c r="D367" s="49">
        <v>59</v>
      </c>
      <c r="E367" s="49">
        <v>53</v>
      </c>
      <c r="F367" s="49">
        <v>56</v>
      </c>
      <c r="G367" s="49">
        <v>56</v>
      </c>
      <c r="H367" s="49">
        <v>56</v>
      </c>
      <c r="I367" s="49">
        <v>56</v>
      </c>
      <c r="J367" s="49">
        <v>56</v>
      </c>
      <c r="K367" s="49">
        <v>56</v>
      </c>
      <c r="L367" s="49">
        <v>56</v>
      </c>
      <c r="M367" s="49">
        <v>56</v>
      </c>
    </row>
    <row r="368" spans="1:13" s="2" customFormat="1" ht="25.5" x14ac:dyDescent="0.2">
      <c r="A368" s="65" t="s">
        <v>117</v>
      </c>
      <c r="B368" s="47" t="s">
        <v>53</v>
      </c>
      <c r="C368" s="49">
        <v>60</v>
      </c>
      <c r="D368" s="49">
        <v>60</v>
      </c>
      <c r="E368" s="49">
        <v>57</v>
      </c>
      <c r="F368" s="49">
        <v>55</v>
      </c>
      <c r="G368" s="49">
        <v>56</v>
      </c>
      <c r="H368" s="49">
        <v>56</v>
      </c>
      <c r="I368" s="49">
        <v>56</v>
      </c>
      <c r="J368" s="49">
        <v>56</v>
      </c>
      <c r="K368" s="49">
        <v>56</v>
      </c>
      <c r="L368" s="49">
        <v>56</v>
      </c>
      <c r="M368" s="49">
        <v>56</v>
      </c>
    </row>
    <row r="369" spans="1:13" s="2" customFormat="1" ht="25.5" x14ac:dyDescent="0.2">
      <c r="A369" s="65" t="s">
        <v>118</v>
      </c>
      <c r="B369" s="47" t="s">
        <v>53</v>
      </c>
      <c r="C369" s="49">
        <v>52</v>
      </c>
      <c r="D369" s="49">
        <v>59</v>
      </c>
      <c r="E369" s="49">
        <v>65</v>
      </c>
      <c r="F369" s="49">
        <v>68</v>
      </c>
      <c r="G369" s="49">
        <v>67</v>
      </c>
      <c r="H369" s="49">
        <v>67</v>
      </c>
      <c r="I369" s="49">
        <v>67</v>
      </c>
      <c r="J369" s="49">
        <v>67</v>
      </c>
      <c r="K369" s="49">
        <v>67</v>
      </c>
      <c r="L369" s="49">
        <v>67</v>
      </c>
      <c r="M369" s="49">
        <v>67</v>
      </c>
    </row>
    <row r="370" spans="1:13" s="2" customFormat="1" ht="38.25" x14ac:dyDescent="0.2">
      <c r="A370" s="65" t="s">
        <v>119</v>
      </c>
      <c r="B370" s="47" t="s">
        <v>53</v>
      </c>
      <c r="C370" s="49">
        <v>28</v>
      </c>
      <c r="D370" s="49">
        <v>28</v>
      </c>
      <c r="E370" s="49">
        <v>27.2</v>
      </c>
      <c r="F370" s="49">
        <v>28</v>
      </c>
      <c r="G370" s="49">
        <v>28</v>
      </c>
      <c r="H370" s="49">
        <v>28</v>
      </c>
      <c r="I370" s="49">
        <v>28</v>
      </c>
      <c r="J370" s="49">
        <v>28</v>
      </c>
      <c r="K370" s="49">
        <v>28</v>
      </c>
      <c r="L370" s="49">
        <v>28</v>
      </c>
      <c r="M370" s="49">
        <v>28</v>
      </c>
    </row>
    <row r="371" spans="1:13" s="2" customFormat="1" ht="25.5" x14ac:dyDescent="0.2">
      <c r="A371" s="65" t="s">
        <v>121</v>
      </c>
      <c r="B371" s="47" t="s">
        <v>53</v>
      </c>
      <c r="C371" s="49">
        <v>827</v>
      </c>
      <c r="D371" s="49">
        <v>885</v>
      </c>
      <c r="E371" s="49">
        <v>837</v>
      </c>
      <c r="F371" s="49">
        <v>741</v>
      </c>
      <c r="G371" s="49">
        <v>737</v>
      </c>
      <c r="H371" s="49">
        <v>737</v>
      </c>
      <c r="I371" s="49">
        <v>737</v>
      </c>
      <c r="J371" s="49">
        <v>737</v>
      </c>
      <c r="K371" s="49">
        <v>737</v>
      </c>
      <c r="L371" s="49">
        <v>737</v>
      </c>
      <c r="M371" s="49">
        <v>737</v>
      </c>
    </row>
    <row r="372" spans="1:13" s="2" customFormat="1" ht="25.5" x14ac:dyDescent="0.2">
      <c r="A372" s="65" t="s">
        <v>122</v>
      </c>
      <c r="B372" s="47" t="s">
        <v>53</v>
      </c>
      <c r="C372" s="49">
        <v>211</v>
      </c>
      <c r="D372" s="49">
        <v>273</v>
      </c>
      <c r="E372" s="49">
        <v>266</v>
      </c>
      <c r="F372" s="49">
        <v>233</v>
      </c>
      <c r="G372" s="49">
        <v>212</v>
      </c>
      <c r="H372" s="49">
        <v>212</v>
      </c>
      <c r="I372" s="49">
        <v>212</v>
      </c>
      <c r="J372" s="49">
        <v>212</v>
      </c>
      <c r="K372" s="49">
        <v>212</v>
      </c>
      <c r="L372" s="49">
        <v>212</v>
      </c>
      <c r="M372" s="49">
        <v>212</v>
      </c>
    </row>
    <row r="373" spans="1:13" s="2" customFormat="1" ht="25.5" x14ac:dyDescent="0.2">
      <c r="A373" s="65" t="s">
        <v>123</v>
      </c>
      <c r="B373" s="47" t="s">
        <v>53</v>
      </c>
      <c r="C373" s="49">
        <v>665</v>
      </c>
      <c r="D373" s="49">
        <v>656</v>
      </c>
      <c r="E373" s="49">
        <v>639</v>
      </c>
      <c r="F373" s="49">
        <v>608</v>
      </c>
      <c r="G373" s="49">
        <v>616</v>
      </c>
      <c r="H373" s="49">
        <v>616</v>
      </c>
      <c r="I373" s="49">
        <v>616</v>
      </c>
      <c r="J373" s="49">
        <v>616</v>
      </c>
      <c r="K373" s="49">
        <v>616</v>
      </c>
      <c r="L373" s="49">
        <v>616</v>
      </c>
      <c r="M373" s="49">
        <v>616</v>
      </c>
    </row>
    <row r="374" spans="1:13" s="2" customFormat="1" ht="25.5" x14ac:dyDescent="0.2">
      <c r="A374" s="65" t="s">
        <v>124</v>
      </c>
      <c r="B374" s="47" t="s">
        <v>53</v>
      </c>
      <c r="C374" s="49">
        <v>256</v>
      </c>
      <c r="D374" s="49">
        <v>244</v>
      </c>
      <c r="E374" s="49">
        <v>237</v>
      </c>
      <c r="F374" s="49">
        <v>217</v>
      </c>
      <c r="G374" s="49">
        <v>220</v>
      </c>
      <c r="H374" s="49">
        <v>220</v>
      </c>
      <c r="I374" s="49">
        <v>220</v>
      </c>
      <c r="J374" s="49">
        <v>220</v>
      </c>
      <c r="K374" s="49">
        <v>220</v>
      </c>
      <c r="L374" s="49">
        <v>220</v>
      </c>
      <c r="M374" s="49">
        <v>220</v>
      </c>
    </row>
    <row r="375" spans="1:13" s="2" customFormat="1" x14ac:dyDescent="0.2">
      <c r="A375" s="65" t="s">
        <v>143</v>
      </c>
      <c r="B375" s="47" t="s">
        <v>53</v>
      </c>
      <c r="C375" s="49">
        <v>69</v>
      </c>
      <c r="D375" s="49">
        <v>60</v>
      </c>
      <c r="E375" s="49">
        <v>61.1</v>
      </c>
      <c r="F375" s="49">
        <v>62.6</v>
      </c>
      <c r="G375" s="49">
        <v>66</v>
      </c>
      <c r="H375" s="49">
        <v>66</v>
      </c>
      <c r="I375" s="49">
        <v>66</v>
      </c>
      <c r="J375" s="49">
        <v>66</v>
      </c>
      <c r="K375" s="49">
        <v>66</v>
      </c>
      <c r="L375" s="49">
        <v>66</v>
      </c>
      <c r="M375" s="49">
        <v>66</v>
      </c>
    </row>
    <row r="376" spans="1:13" s="2" customFormat="1" ht="38.25" x14ac:dyDescent="0.2">
      <c r="A376" s="65" t="s">
        <v>125</v>
      </c>
      <c r="B376" s="47" t="s">
        <v>53</v>
      </c>
      <c r="C376" s="49">
        <v>766</v>
      </c>
      <c r="D376" s="49">
        <v>747</v>
      </c>
      <c r="E376" s="49">
        <v>702</v>
      </c>
      <c r="F376" s="49">
        <v>642</v>
      </c>
      <c r="G376" s="49">
        <v>616</v>
      </c>
      <c r="H376" s="49">
        <v>616</v>
      </c>
      <c r="I376" s="49">
        <v>616</v>
      </c>
      <c r="J376" s="49">
        <v>616</v>
      </c>
      <c r="K376" s="49">
        <v>616</v>
      </c>
      <c r="L376" s="49">
        <v>616</v>
      </c>
      <c r="M376" s="49">
        <v>616</v>
      </c>
    </row>
    <row r="377" spans="1:13" s="2" customFormat="1" x14ac:dyDescent="0.2">
      <c r="A377" s="65" t="s">
        <v>126</v>
      </c>
      <c r="B377" s="47" t="s">
        <v>53</v>
      </c>
      <c r="C377" s="49">
        <v>20</v>
      </c>
      <c r="D377" s="49">
        <v>18</v>
      </c>
      <c r="E377" s="49">
        <v>18</v>
      </c>
      <c r="F377" s="49">
        <v>17</v>
      </c>
      <c r="G377" s="49">
        <v>18</v>
      </c>
      <c r="H377" s="49">
        <v>18</v>
      </c>
      <c r="I377" s="49">
        <v>18</v>
      </c>
      <c r="J377" s="49">
        <v>18</v>
      </c>
      <c r="K377" s="49">
        <v>18</v>
      </c>
      <c r="L377" s="49">
        <v>18</v>
      </c>
      <c r="M377" s="49">
        <v>18</v>
      </c>
    </row>
    <row r="378" spans="1:13" s="2" customFormat="1" x14ac:dyDescent="0.2">
      <c r="A378" s="65" t="s">
        <v>127</v>
      </c>
      <c r="B378" s="47" t="s">
        <v>53</v>
      </c>
      <c r="C378" s="49">
        <v>29</v>
      </c>
      <c r="D378" s="49">
        <v>29</v>
      </c>
      <c r="E378" s="49">
        <v>27.4</v>
      </c>
      <c r="F378" s="49">
        <v>28</v>
      </c>
      <c r="G378" s="49">
        <v>30</v>
      </c>
      <c r="H378" s="49">
        <v>30</v>
      </c>
      <c r="I378" s="49">
        <v>30</v>
      </c>
      <c r="J378" s="49">
        <v>30</v>
      </c>
      <c r="K378" s="49">
        <v>30</v>
      </c>
      <c r="L378" s="49">
        <v>30</v>
      </c>
      <c r="M378" s="49">
        <v>30</v>
      </c>
    </row>
    <row r="379" spans="1:13" s="2" customFormat="1" x14ac:dyDescent="0.2">
      <c r="A379" s="69" t="s">
        <v>48</v>
      </c>
      <c r="B379" s="47" t="s">
        <v>53</v>
      </c>
      <c r="C379" s="49">
        <v>1272</v>
      </c>
      <c r="D379" s="49">
        <v>1223</v>
      </c>
      <c r="E379" s="49">
        <v>1194</v>
      </c>
      <c r="F379" s="49">
        <v>1194</v>
      </c>
      <c r="G379" s="49">
        <v>1115</v>
      </c>
      <c r="H379" s="49">
        <v>1117</v>
      </c>
      <c r="I379" s="49">
        <v>1117</v>
      </c>
      <c r="J379" s="49">
        <v>1128</v>
      </c>
      <c r="K379" s="49">
        <v>1128</v>
      </c>
      <c r="L379" s="49">
        <v>1139</v>
      </c>
      <c r="M379" s="49">
        <v>1139</v>
      </c>
    </row>
    <row r="380" spans="1:13" x14ac:dyDescent="0.2">
      <c r="A380" s="69" t="s">
        <v>49</v>
      </c>
      <c r="B380" s="47" t="s">
        <v>53</v>
      </c>
      <c r="C380" s="68">
        <v>587</v>
      </c>
      <c r="D380" s="68">
        <v>590</v>
      </c>
      <c r="E380" s="68">
        <v>561</v>
      </c>
      <c r="F380" s="68">
        <v>532</v>
      </c>
      <c r="G380" s="68">
        <v>539</v>
      </c>
      <c r="H380" s="68">
        <v>530</v>
      </c>
      <c r="I380" s="68">
        <v>530</v>
      </c>
      <c r="J380" s="68">
        <v>544</v>
      </c>
      <c r="K380" s="68">
        <v>545</v>
      </c>
      <c r="L380" s="68">
        <v>548</v>
      </c>
      <c r="M380" s="68">
        <v>549</v>
      </c>
    </row>
    <row r="381" spans="1:13" x14ac:dyDescent="0.2">
      <c r="A381" s="63" t="s">
        <v>10</v>
      </c>
      <c r="B381" s="47" t="s">
        <v>1</v>
      </c>
      <c r="C381" s="64">
        <v>99.5</v>
      </c>
      <c r="D381" s="64">
        <f>D380/C380*100</f>
        <v>100.51107325383303</v>
      </c>
      <c r="E381" s="64">
        <f t="shared" ref="E381" si="211">E380/D380*100</f>
        <v>95.084745762711862</v>
      </c>
      <c r="F381" s="64">
        <f>F380/E380*100</f>
        <v>94.830659536541901</v>
      </c>
      <c r="G381" s="64">
        <f>G380/F380*100</f>
        <v>101.31578947368421</v>
      </c>
      <c r="H381" s="64">
        <f>H380/G380*100</f>
        <v>98.330241187384047</v>
      </c>
      <c r="I381" s="64">
        <f>I380/G380*100</f>
        <v>98.330241187384047</v>
      </c>
      <c r="J381" s="64">
        <f>J380/H380*100</f>
        <v>102.64150943396227</v>
      </c>
      <c r="K381" s="64">
        <f>K380/I380*100</f>
        <v>102.8301886792453</v>
      </c>
      <c r="L381" s="64">
        <f>L380/J380*100</f>
        <v>100.73529411764706</v>
      </c>
      <c r="M381" s="64">
        <f>M380/K380*100</f>
        <v>100.73394495412845</v>
      </c>
    </row>
    <row r="382" spans="1:13" ht="38.25" x14ac:dyDescent="0.2">
      <c r="A382" s="74" t="s">
        <v>45</v>
      </c>
      <c r="B382" s="47" t="s">
        <v>53</v>
      </c>
      <c r="C382" s="68">
        <f>C384+C390</f>
        <v>2129</v>
      </c>
      <c r="D382" s="68">
        <f t="shared" ref="D382:M382" si="212">D384+D390</f>
        <v>2150</v>
      </c>
      <c r="E382" s="68">
        <f>E384+E390</f>
        <v>2160</v>
      </c>
      <c r="F382" s="68">
        <f>F384+F390</f>
        <v>1962</v>
      </c>
      <c r="G382" s="68">
        <f>G384+G390</f>
        <v>1958</v>
      </c>
      <c r="H382" s="68">
        <f>H384+H390</f>
        <v>1954</v>
      </c>
      <c r="I382" s="68">
        <f t="shared" si="212"/>
        <v>1954</v>
      </c>
      <c r="J382" s="68">
        <f t="shared" si="212"/>
        <v>1939</v>
      </c>
      <c r="K382" s="68">
        <f t="shared" si="212"/>
        <v>1939</v>
      </c>
      <c r="L382" s="68">
        <f t="shared" si="212"/>
        <v>1951</v>
      </c>
      <c r="M382" s="68">
        <f t="shared" si="212"/>
        <v>1951</v>
      </c>
    </row>
    <row r="383" spans="1:13" x14ac:dyDescent="0.2">
      <c r="A383" s="63" t="s">
        <v>10</v>
      </c>
      <c r="B383" s="47" t="s">
        <v>1</v>
      </c>
      <c r="C383" s="64">
        <v>100.9</v>
      </c>
      <c r="D383" s="64">
        <f>D382/C382*100</f>
        <v>100.98637858149367</v>
      </c>
      <c r="E383" s="64">
        <f t="shared" ref="E383" si="213">E382/D382*100</f>
        <v>100.46511627906978</v>
      </c>
      <c r="F383" s="64">
        <f>F382/E382*100</f>
        <v>90.833333333333329</v>
      </c>
      <c r="G383" s="64">
        <f>G382/F382*100</f>
        <v>99.796126401630985</v>
      </c>
      <c r="H383" s="64">
        <f>H382/G382*100</f>
        <v>99.795709908069469</v>
      </c>
      <c r="I383" s="64">
        <f>I382/G382*100</f>
        <v>99.795709908069469</v>
      </c>
      <c r="J383" s="64">
        <f>J382/H382*100</f>
        <v>99.23234390992836</v>
      </c>
      <c r="K383" s="64">
        <f>K382/I382*100</f>
        <v>99.23234390992836</v>
      </c>
      <c r="L383" s="64">
        <f>L382/J382*100</f>
        <v>100.61887570912842</v>
      </c>
      <c r="M383" s="64">
        <f>M382/K382*100</f>
        <v>100.61887570912842</v>
      </c>
    </row>
    <row r="384" spans="1:13" s="2" customFormat="1" ht="38.25" x14ac:dyDescent="0.2">
      <c r="A384" s="69" t="s">
        <v>50</v>
      </c>
      <c r="B384" s="47" t="s">
        <v>53</v>
      </c>
      <c r="C384" s="68">
        <f>SUM(C386:C389)</f>
        <v>2087</v>
      </c>
      <c r="D384" s="68">
        <f t="shared" ref="D384:M384" si="214">SUM(D386:D389)</f>
        <v>2114</v>
      </c>
      <c r="E384" s="68">
        <f>SUM(E386:E389)</f>
        <v>2119</v>
      </c>
      <c r="F384" s="68">
        <f t="shared" si="214"/>
        <v>1913</v>
      </c>
      <c r="G384" s="68">
        <f t="shared" si="214"/>
        <v>1906</v>
      </c>
      <c r="H384" s="68">
        <f t="shared" si="214"/>
        <v>1905</v>
      </c>
      <c r="I384" s="68">
        <f t="shared" si="214"/>
        <v>1905</v>
      </c>
      <c r="J384" s="68">
        <f>SUM(J386:J389)</f>
        <v>1896</v>
      </c>
      <c r="K384" s="68">
        <f t="shared" si="214"/>
        <v>1896</v>
      </c>
      <c r="L384" s="68">
        <f t="shared" si="214"/>
        <v>1906</v>
      </c>
      <c r="M384" s="68">
        <f t="shared" si="214"/>
        <v>1906</v>
      </c>
    </row>
    <row r="385" spans="1:13" x14ac:dyDescent="0.2">
      <c r="A385" s="63" t="s">
        <v>10</v>
      </c>
      <c r="B385" s="47" t="s">
        <v>1</v>
      </c>
      <c r="C385" s="64">
        <v>101.1</v>
      </c>
      <c r="D385" s="64">
        <f>D384/C384*100</f>
        <v>101.29372304743652</v>
      </c>
      <c r="E385" s="64">
        <f t="shared" ref="E385" si="215">E384/D384*100</f>
        <v>100.23651844843897</v>
      </c>
      <c r="F385" s="64">
        <f>F384/E384*100</f>
        <v>90.278433223218499</v>
      </c>
      <c r="G385" s="64">
        <f>G384/F384*100</f>
        <v>99.6340825927862</v>
      </c>
      <c r="H385" s="64">
        <f>H384/G384*100</f>
        <v>99.94753410283316</v>
      </c>
      <c r="I385" s="64">
        <f>I384/G384*100</f>
        <v>99.94753410283316</v>
      </c>
      <c r="J385" s="64">
        <f>J384/H384*100</f>
        <v>99.527559055118104</v>
      </c>
      <c r="K385" s="64">
        <f>K384/I384*100</f>
        <v>99.527559055118104</v>
      </c>
      <c r="L385" s="64">
        <f>L384/J384*100</f>
        <v>100.52742616033757</v>
      </c>
      <c r="M385" s="64">
        <f>M384/K384*100</f>
        <v>100.52742616033757</v>
      </c>
    </row>
    <row r="386" spans="1:13" s="2" customFormat="1" x14ac:dyDescent="0.2">
      <c r="A386" s="59" t="s">
        <v>89</v>
      </c>
      <c r="B386" s="47" t="s">
        <v>53</v>
      </c>
      <c r="C386" s="49">
        <v>15</v>
      </c>
      <c r="D386" s="49">
        <v>17</v>
      </c>
      <c r="E386" s="49">
        <v>15</v>
      </c>
      <c r="F386" s="49">
        <v>12</v>
      </c>
      <c r="G386" s="49">
        <v>14</v>
      </c>
      <c r="H386" s="49">
        <v>14</v>
      </c>
      <c r="I386" s="49">
        <v>14</v>
      </c>
      <c r="J386" s="49">
        <v>14</v>
      </c>
      <c r="K386" s="49">
        <v>14</v>
      </c>
      <c r="L386" s="49">
        <v>14</v>
      </c>
      <c r="M386" s="49">
        <v>14</v>
      </c>
    </row>
    <row r="387" spans="1:13" s="2" customFormat="1" ht="25.5" x14ac:dyDescent="0.2">
      <c r="A387" s="65" t="s">
        <v>93</v>
      </c>
      <c r="B387" s="47" t="s">
        <v>53</v>
      </c>
      <c r="C387" s="49">
        <v>174</v>
      </c>
      <c r="D387" s="49">
        <v>206</v>
      </c>
      <c r="E387" s="49">
        <v>205</v>
      </c>
      <c r="F387" s="49">
        <v>203</v>
      </c>
      <c r="G387" s="49">
        <v>203</v>
      </c>
      <c r="H387" s="49">
        <v>203</v>
      </c>
      <c r="I387" s="49">
        <v>203</v>
      </c>
      <c r="J387" s="49">
        <v>203</v>
      </c>
      <c r="K387" s="49">
        <v>203</v>
      </c>
      <c r="L387" s="49">
        <v>203</v>
      </c>
      <c r="M387" s="49">
        <v>203</v>
      </c>
    </row>
    <row r="388" spans="1:13" s="2" customFormat="1" ht="25.5" x14ac:dyDescent="0.2">
      <c r="A388" s="65" t="s">
        <v>141</v>
      </c>
      <c r="B388" s="47" t="s">
        <v>53</v>
      </c>
      <c r="C388" s="49">
        <v>78</v>
      </c>
      <c r="D388" s="49">
        <v>79</v>
      </c>
      <c r="E388" s="49">
        <v>77</v>
      </c>
      <c r="F388" s="49">
        <v>73</v>
      </c>
      <c r="G388" s="49">
        <v>73</v>
      </c>
      <c r="H388" s="49">
        <v>73</v>
      </c>
      <c r="I388" s="49">
        <v>73</v>
      </c>
      <c r="J388" s="49">
        <v>73</v>
      </c>
      <c r="K388" s="49">
        <v>73</v>
      </c>
      <c r="L388" s="49">
        <v>73</v>
      </c>
      <c r="M388" s="49">
        <v>73</v>
      </c>
    </row>
    <row r="389" spans="1:13" s="2" customFormat="1" x14ac:dyDescent="0.2">
      <c r="A389" s="69" t="s">
        <v>48</v>
      </c>
      <c r="B389" s="47" t="s">
        <v>53</v>
      </c>
      <c r="C389" s="49">
        <v>1820</v>
      </c>
      <c r="D389" s="49">
        <v>1812</v>
      </c>
      <c r="E389" s="49">
        <v>1822</v>
      </c>
      <c r="F389" s="49">
        <v>1625</v>
      </c>
      <c r="G389" s="49">
        <v>1616</v>
      </c>
      <c r="H389" s="49">
        <v>1615</v>
      </c>
      <c r="I389" s="49">
        <v>1615</v>
      </c>
      <c r="J389" s="49">
        <v>1606</v>
      </c>
      <c r="K389" s="49">
        <v>1606</v>
      </c>
      <c r="L389" s="49">
        <v>1616</v>
      </c>
      <c r="M389" s="49">
        <v>1616</v>
      </c>
    </row>
    <row r="390" spans="1:13" x14ac:dyDescent="0.2">
      <c r="A390" s="69" t="s">
        <v>49</v>
      </c>
      <c r="B390" s="47" t="s">
        <v>53</v>
      </c>
      <c r="C390" s="68">
        <v>42</v>
      </c>
      <c r="D390" s="68">
        <v>36</v>
      </c>
      <c r="E390" s="68">
        <v>41</v>
      </c>
      <c r="F390" s="68">
        <v>49</v>
      </c>
      <c r="G390" s="68">
        <v>52</v>
      </c>
      <c r="H390" s="68">
        <v>49</v>
      </c>
      <c r="I390" s="68">
        <v>49</v>
      </c>
      <c r="J390" s="68">
        <v>43</v>
      </c>
      <c r="K390" s="68">
        <v>43</v>
      </c>
      <c r="L390" s="68">
        <v>45</v>
      </c>
      <c r="M390" s="68">
        <v>45</v>
      </c>
    </row>
    <row r="391" spans="1:13" x14ac:dyDescent="0.2">
      <c r="A391" s="63" t="s">
        <v>10</v>
      </c>
      <c r="B391" s="47" t="s">
        <v>1</v>
      </c>
      <c r="C391" s="64">
        <v>95.5</v>
      </c>
      <c r="D391" s="64">
        <f>D390/C390*100</f>
        <v>85.714285714285708</v>
      </c>
      <c r="E391" s="64">
        <f t="shared" ref="E391" si="216">E390/D390*100</f>
        <v>113.88888888888889</v>
      </c>
      <c r="F391" s="64">
        <f>F390/E390*100</f>
        <v>119.51219512195121</v>
      </c>
      <c r="G391" s="64">
        <f>G390/F390*100</f>
        <v>106.12244897959184</v>
      </c>
      <c r="H391" s="64">
        <f>H390/G390*100</f>
        <v>94.230769230769226</v>
      </c>
      <c r="I391" s="64">
        <f>I390/G390*100</f>
        <v>94.230769230769226</v>
      </c>
      <c r="J391" s="64">
        <f>J390/H390*100</f>
        <v>87.755102040816325</v>
      </c>
      <c r="K391" s="64">
        <f>K390/I390*100</f>
        <v>87.755102040816325</v>
      </c>
      <c r="L391" s="64">
        <f>L390/J390*100</f>
        <v>104.65116279069768</v>
      </c>
      <c r="M391" s="64">
        <f>M390/K390*100</f>
        <v>104.65116279069768</v>
      </c>
    </row>
    <row r="392" spans="1:13" ht="25.5" x14ac:dyDescent="0.2">
      <c r="A392" s="74" t="s">
        <v>46</v>
      </c>
      <c r="B392" s="47" t="s">
        <v>53</v>
      </c>
      <c r="C392" s="68">
        <f t="shared" ref="C392:M392" si="217">C394+C398</f>
        <v>320</v>
      </c>
      <c r="D392" s="68">
        <f t="shared" si="217"/>
        <v>288</v>
      </c>
      <c r="E392" s="68">
        <f t="shared" si="217"/>
        <v>275</v>
      </c>
      <c r="F392" s="68">
        <f t="shared" si="217"/>
        <v>339</v>
      </c>
      <c r="G392" s="68">
        <f t="shared" si="217"/>
        <v>282</v>
      </c>
      <c r="H392" s="68">
        <f t="shared" si="217"/>
        <v>268</v>
      </c>
      <c r="I392" s="68">
        <f t="shared" si="217"/>
        <v>268</v>
      </c>
      <c r="J392" s="68">
        <f t="shared" si="217"/>
        <v>262</v>
      </c>
      <c r="K392" s="68">
        <f t="shared" si="217"/>
        <v>262</v>
      </c>
      <c r="L392" s="68">
        <f t="shared" si="217"/>
        <v>268</v>
      </c>
      <c r="M392" s="68">
        <f t="shared" si="217"/>
        <v>268</v>
      </c>
    </row>
    <row r="393" spans="1:13" x14ac:dyDescent="0.2">
      <c r="A393" s="63" t="s">
        <v>10</v>
      </c>
      <c r="B393" s="47" t="s">
        <v>1</v>
      </c>
      <c r="C393" s="64">
        <v>91.7</v>
      </c>
      <c r="D393" s="64">
        <f>D392/C392*100</f>
        <v>90</v>
      </c>
      <c r="E393" s="64">
        <f t="shared" ref="E393" si="218">E392/D392*100</f>
        <v>95.486111111111114</v>
      </c>
      <c r="F393" s="64">
        <f>F392/E392*100</f>
        <v>123.27272727272727</v>
      </c>
      <c r="G393" s="64">
        <f>G392/F392*100</f>
        <v>83.185840707964601</v>
      </c>
      <c r="H393" s="64">
        <f>H392/G392*100</f>
        <v>95.035460992907801</v>
      </c>
      <c r="I393" s="64">
        <f>I392/G392*100</f>
        <v>95.035460992907801</v>
      </c>
      <c r="J393" s="64">
        <f>J392/H392*100</f>
        <v>97.761194029850756</v>
      </c>
      <c r="K393" s="64">
        <f>K392/I392*100</f>
        <v>97.761194029850756</v>
      </c>
      <c r="L393" s="64">
        <f>L392/J392*100</f>
        <v>102.29007633587786</v>
      </c>
      <c r="M393" s="64">
        <f>M392/K392*100</f>
        <v>102.29007633587786</v>
      </c>
    </row>
    <row r="394" spans="1:13" s="2" customFormat="1" ht="38.25" x14ac:dyDescent="0.2">
      <c r="A394" s="69" t="s">
        <v>50</v>
      </c>
      <c r="B394" s="47" t="s">
        <v>53</v>
      </c>
      <c r="C394" s="68">
        <f t="shared" ref="C394:M394" si="219">SUM(C396:C397)</f>
        <v>251</v>
      </c>
      <c r="D394" s="68">
        <f t="shared" si="219"/>
        <v>217</v>
      </c>
      <c r="E394" s="68">
        <f t="shared" si="219"/>
        <v>209</v>
      </c>
      <c r="F394" s="68">
        <f>SUM(F396:F397)</f>
        <v>254</v>
      </c>
      <c r="G394" s="68">
        <f>SUM(G396:G397)</f>
        <v>205</v>
      </c>
      <c r="H394" s="68">
        <f t="shared" si="219"/>
        <v>195</v>
      </c>
      <c r="I394" s="68">
        <f t="shared" si="219"/>
        <v>195</v>
      </c>
      <c r="J394" s="68">
        <f>SUM(J396:J397)</f>
        <v>192</v>
      </c>
      <c r="K394" s="68">
        <f t="shared" si="219"/>
        <v>192</v>
      </c>
      <c r="L394" s="68">
        <f t="shared" si="219"/>
        <v>197</v>
      </c>
      <c r="M394" s="68">
        <f t="shared" si="219"/>
        <v>197</v>
      </c>
    </row>
    <row r="395" spans="1:13" x14ac:dyDescent="0.2">
      <c r="A395" s="63" t="s">
        <v>10</v>
      </c>
      <c r="B395" s="47" t="s">
        <v>1</v>
      </c>
      <c r="C395" s="64">
        <v>90.6</v>
      </c>
      <c r="D395" s="64">
        <f>D394/C394*100</f>
        <v>86.454183266932276</v>
      </c>
      <c r="E395" s="64">
        <f t="shared" ref="E395" si="220">E394/D394*100</f>
        <v>96.313364055299544</v>
      </c>
      <c r="F395" s="64">
        <f>F394/E394*100</f>
        <v>121.53110047846889</v>
      </c>
      <c r="G395" s="64">
        <f>G394/F394*100</f>
        <v>80.70866141732283</v>
      </c>
      <c r="H395" s="64">
        <f>H394/G394*100</f>
        <v>95.121951219512198</v>
      </c>
      <c r="I395" s="64">
        <f>I394/G394*100</f>
        <v>95.121951219512198</v>
      </c>
      <c r="J395" s="64">
        <f>J394/H394*100</f>
        <v>98.461538461538467</v>
      </c>
      <c r="K395" s="64">
        <f>K394/I394*100</f>
        <v>98.461538461538467</v>
      </c>
      <c r="L395" s="64">
        <f>L394/J394*100</f>
        <v>102.60416666666667</v>
      </c>
      <c r="M395" s="64">
        <f>M394/K394*100</f>
        <v>102.60416666666667</v>
      </c>
    </row>
    <row r="396" spans="1:13" x14ac:dyDescent="0.2">
      <c r="A396" s="72" t="s">
        <v>156</v>
      </c>
      <c r="B396" s="47" t="s">
        <v>53</v>
      </c>
      <c r="C396" s="64"/>
      <c r="D396" s="64"/>
      <c r="E396" s="68">
        <v>32</v>
      </c>
      <c r="F396" s="68">
        <v>38</v>
      </c>
      <c r="G396" s="68">
        <v>38</v>
      </c>
      <c r="H396" s="68">
        <v>38</v>
      </c>
      <c r="I396" s="68">
        <v>38</v>
      </c>
      <c r="J396" s="68">
        <v>38</v>
      </c>
      <c r="K396" s="68">
        <v>38</v>
      </c>
      <c r="L396" s="68">
        <v>38</v>
      </c>
      <c r="M396" s="68">
        <v>38</v>
      </c>
    </row>
    <row r="397" spans="1:13" x14ac:dyDescent="0.2">
      <c r="A397" s="63" t="s">
        <v>48</v>
      </c>
      <c r="B397" s="47" t="s">
        <v>53</v>
      </c>
      <c r="C397" s="68">
        <v>251</v>
      </c>
      <c r="D397" s="68">
        <v>217</v>
      </c>
      <c r="E397" s="68">
        <v>177</v>
      </c>
      <c r="F397" s="68">
        <v>216</v>
      </c>
      <c r="G397" s="68">
        <v>167</v>
      </c>
      <c r="H397" s="68">
        <v>157</v>
      </c>
      <c r="I397" s="68">
        <v>157</v>
      </c>
      <c r="J397" s="68">
        <v>154</v>
      </c>
      <c r="K397" s="68">
        <v>154</v>
      </c>
      <c r="L397" s="68">
        <v>159</v>
      </c>
      <c r="M397" s="68">
        <v>159</v>
      </c>
    </row>
    <row r="398" spans="1:13" x14ac:dyDescent="0.2">
      <c r="A398" s="69" t="s">
        <v>49</v>
      </c>
      <c r="B398" s="47" t="s">
        <v>53</v>
      </c>
      <c r="C398" s="68">
        <v>69</v>
      </c>
      <c r="D398" s="68">
        <v>71</v>
      </c>
      <c r="E398" s="68">
        <v>66</v>
      </c>
      <c r="F398" s="68">
        <v>85</v>
      </c>
      <c r="G398" s="68">
        <v>77</v>
      </c>
      <c r="H398" s="68">
        <v>73</v>
      </c>
      <c r="I398" s="68">
        <v>73</v>
      </c>
      <c r="J398" s="68">
        <v>70</v>
      </c>
      <c r="K398" s="68">
        <v>70</v>
      </c>
      <c r="L398" s="68">
        <v>71</v>
      </c>
      <c r="M398" s="68">
        <v>71</v>
      </c>
    </row>
    <row r="399" spans="1:13" x14ac:dyDescent="0.2">
      <c r="A399" s="63" t="s">
        <v>10</v>
      </c>
      <c r="B399" s="47" t="s">
        <v>1</v>
      </c>
      <c r="C399" s="64">
        <v>95.8</v>
      </c>
      <c r="D399" s="64">
        <f>D398/C398*100</f>
        <v>102.89855072463767</v>
      </c>
      <c r="E399" s="64">
        <f t="shared" ref="E399" si="221">E398/D398*100</f>
        <v>92.957746478873233</v>
      </c>
      <c r="F399" s="64">
        <f>F398/E398*100</f>
        <v>128.78787878787878</v>
      </c>
      <c r="G399" s="64">
        <f>G398/F398*100</f>
        <v>90.588235294117652</v>
      </c>
      <c r="H399" s="64">
        <f>H398/G398*100</f>
        <v>94.805194805194802</v>
      </c>
      <c r="I399" s="64">
        <f>I398/G398*100</f>
        <v>94.805194805194802</v>
      </c>
      <c r="J399" s="64">
        <f>J398/H398*100</f>
        <v>95.890410958904098</v>
      </c>
      <c r="K399" s="64">
        <f>K398/I398*100</f>
        <v>95.890410958904098</v>
      </c>
      <c r="L399" s="64">
        <f>L398/J398*100</f>
        <v>101.42857142857142</v>
      </c>
      <c r="M399" s="64">
        <f>M398/K398*100</f>
        <v>101.42857142857142</v>
      </c>
    </row>
    <row r="400" spans="1:13" ht="25.5" x14ac:dyDescent="0.2">
      <c r="A400" s="57" t="s">
        <v>61</v>
      </c>
      <c r="B400" s="47" t="s">
        <v>53</v>
      </c>
      <c r="C400" s="66">
        <f t="shared" ref="C400:D400" si="222">C15</f>
        <v>47551</v>
      </c>
      <c r="D400" s="66">
        <f t="shared" si="222"/>
        <v>47289</v>
      </c>
      <c r="E400" s="66">
        <f>E15</f>
        <v>46174.7</v>
      </c>
      <c r="F400" s="66">
        <f>F15</f>
        <v>45513.599999999999</v>
      </c>
      <c r="G400" s="66">
        <f t="shared" ref="G400:M400" si="223">G15</f>
        <v>45370</v>
      </c>
      <c r="H400" s="66">
        <f t="shared" si="223"/>
        <v>45400</v>
      </c>
      <c r="I400" s="66">
        <f t="shared" si="223"/>
        <v>45424</v>
      </c>
      <c r="J400" s="66">
        <f t="shared" si="223"/>
        <v>45435</v>
      </c>
      <c r="K400" s="66">
        <f t="shared" si="223"/>
        <v>45483</v>
      </c>
      <c r="L400" s="66">
        <f t="shared" si="223"/>
        <v>45469</v>
      </c>
      <c r="M400" s="66">
        <f t="shared" si="223"/>
        <v>45534</v>
      </c>
    </row>
    <row r="401" spans="1:15" x14ac:dyDescent="0.2">
      <c r="A401" s="63" t="s">
        <v>10</v>
      </c>
      <c r="B401" s="47" t="s">
        <v>1</v>
      </c>
      <c r="C401" s="64">
        <v>100.8</v>
      </c>
      <c r="D401" s="64">
        <f>D400/C400*100</f>
        <v>99.449012639061223</v>
      </c>
      <c r="E401" s="64">
        <f t="shared" ref="E401" si="224">E400/D400*100</f>
        <v>97.643638055361706</v>
      </c>
      <c r="F401" s="64">
        <f>F400/E400*100</f>
        <v>98.568263572908975</v>
      </c>
      <c r="G401" s="64">
        <f>G400/F400*100</f>
        <v>99.68448991070801</v>
      </c>
      <c r="H401" s="64">
        <f>H400/G400*100</f>
        <v>100.0661229887591</v>
      </c>
      <c r="I401" s="64">
        <f>I400/G400*100</f>
        <v>100.11902137976637</v>
      </c>
      <c r="J401" s="64">
        <f>J400/H400*100</f>
        <v>100.07709251101322</v>
      </c>
      <c r="K401" s="64">
        <f>K400/I400*100</f>
        <v>100.12988728425502</v>
      </c>
      <c r="L401" s="64">
        <f>L400/J400*100</f>
        <v>100.07483217783646</v>
      </c>
      <c r="M401" s="64">
        <f>M400/K400*100</f>
        <v>100.11212980674098</v>
      </c>
    </row>
    <row r="402" spans="1:15" s="2" customFormat="1" ht="51" x14ac:dyDescent="0.2">
      <c r="A402" s="57" t="s">
        <v>62</v>
      </c>
      <c r="B402" s="47" t="s">
        <v>53</v>
      </c>
      <c r="C402" s="61">
        <f>C404+C410+C416+C422+C428+C434</f>
        <v>47551</v>
      </c>
      <c r="D402" s="61">
        <f>D404+D410+D416+D422+D428+D434</f>
        <v>47289</v>
      </c>
      <c r="E402" s="61">
        <f>E404+E410+E416+E422+E428+E434</f>
        <v>46174.7</v>
      </c>
      <c r="F402" s="61">
        <f>F404+F410+F416+F422+F428+F434</f>
        <v>45513.599999999999</v>
      </c>
      <c r="G402" s="61">
        <f t="shared" ref="G402:M402" si="225">G404+G410+G416+G422+G428+G434</f>
        <v>45370</v>
      </c>
      <c r="H402" s="61">
        <f t="shared" si="225"/>
        <v>45400</v>
      </c>
      <c r="I402" s="61">
        <f t="shared" si="225"/>
        <v>45424</v>
      </c>
      <c r="J402" s="61">
        <f t="shared" si="225"/>
        <v>45435</v>
      </c>
      <c r="K402" s="61">
        <f t="shared" si="225"/>
        <v>45483</v>
      </c>
      <c r="L402" s="61">
        <f t="shared" si="225"/>
        <v>45469</v>
      </c>
      <c r="M402" s="61">
        <f t="shared" si="225"/>
        <v>45534</v>
      </c>
      <c r="O402" s="41"/>
    </row>
    <row r="403" spans="1:15" x14ac:dyDescent="0.2">
      <c r="A403" s="63" t="s">
        <v>10</v>
      </c>
      <c r="B403" s="47" t="s">
        <v>1</v>
      </c>
      <c r="C403" s="64">
        <v>100.8</v>
      </c>
      <c r="D403" s="64">
        <f>D402/C402*100</f>
        <v>99.449012639061223</v>
      </c>
      <c r="E403" s="64">
        <f t="shared" ref="E403" si="226">E402/D402*100</f>
        <v>97.643638055361706</v>
      </c>
      <c r="F403" s="64">
        <f>F402/E402*100</f>
        <v>98.568263572908975</v>
      </c>
      <c r="G403" s="64">
        <f>G402/F402*100</f>
        <v>99.68448991070801</v>
      </c>
      <c r="H403" s="64">
        <f>H402/G402*100</f>
        <v>100.0661229887591</v>
      </c>
      <c r="I403" s="64">
        <f>I402/G402*100</f>
        <v>100.11902137976637</v>
      </c>
      <c r="J403" s="64">
        <f>J402/H402*100</f>
        <v>100.07709251101322</v>
      </c>
      <c r="K403" s="64">
        <f>K402/I402*100</f>
        <v>100.12988728425502</v>
      </c>
      <c r="L403" s="64">
        <f>L402/J402*100</f>
        <v>100.07483217783646</v>
      </c>
      <c r="M403" s="64">
        <f>M402/K402*100</f>
        <v>100.11212980674098</v>
      </c>
    </row>
    <row r="404" spans="1:15" s="50" customFormat="1" ht="13.5" x14ac:dyDescent="0.2">
      <c r="A404" s="52" t="s">
        <v>7</v>
      </c>
      <c r="B404" s="47" t="s">
        <v>53</v>
      </c>
      <c r="C404" s="48">
        <f>C406+C408</f>
        <v>21402</v>
      </c>
      <c r="D404" s="48">
        <f t="shared" ref="D404" si="227">D406+D408</f>
        <v>21381</v>
      </c>
      <c r="E404" s="49">
        <f>E406+E408</f>
        <v>21071</v>
      </c>
      <c r="F404" s="49">
        <f>F406+F408</f>
        <v>20755</v>
      </c>
      <c r="G404" s="49">
        <f t="shared" ref="G404:L404" si="228">G406+G408</f>
        <v>20720</v>
      </c>
      <c r="H404" s="49">
        <f>H406+H408</f>
        <v>20730</v>
      </c>
      <c r="I404" s="49">
        <f t="shared" si="228"/>
        <v>20735</v>
      </c>
      <c r="J404" s="49">
        <f t="shared" si="228"/>
        <v>20740</v>
      </c>
      <c r="K404" s="49">
        <f t="shared" si="228"/>
        <v>20755</v>
      </c>
      <c r="L404" s="49">
        <f t="shared" si="228"/>
        <v>20748</v>
      </c>
      <c r="M404" s="49">
        <f>M406+M408</f>
        <v>20767</v>
      </c>
    </row>
    <row r="405" spans="1:15" x14ac:dyDescent="0.2">
      <c r="A405" s="63" t="s">
        <v>10</v>
      </c>
      <c r="B405" s="47" t="s">
        <v>1</v>
      </c>
      <c r="C405" s="64">
        <v>101.3</v>
      </c>
      <c r="D405" s="64">
        <f>D404/C404*100</f>
        <v>99.901878329128124</v>
      </c>
      <c r="E405" s="64">
        <f t="shared" ref="E405" si="229">E404/D404*100</f>
        <v>98.550114587718056</v>
      </c>
      <c r="F405" s="64">
        <f>F404/E404*100</f>
        <v>98.500308480850464</v>
      </c>
      <c r="G405" s="64">
        <f>G404/F404*100</f>
        <v>99.831365935919052</v>
      </c>
      <c r="H405" s="64">
        <f>H404/G404*100</f>
        <v>100.04826254826256</v>
      </c>
      <c r="I405" s="64">
        <f>I404/G404*100</f>
        <v>100.07239382239381</v>
      </c>
      <c r="J405" s="64">
        <f>J404/H404*100</f>
        <v>100.04823926676313</v>
      </c>
      <c r="K405" s="64">
        <f>K404/I404*100</f>
        <v>100.09645526886905</v>
      </c>
      <c r="L405" s="64">
        <f>L404/J404*100</f>
        <v>100.03857280617166</v>
      </c>
      <c r="M405" s="64">
        <f>M404/K404*100</f>
        <v>100.05781739339919</v>
      </c>
      <c r="O405" s="40"/>
    </row>
    <row r="406" spans="1:15" ht="25.5" x14ac:dyDescent="0.2">
      <c r="A406" s="65" t="s">
        <v>6</v>
      </c>
      <c r="B406" s="47" t="s">
        <v>53</v>
      </c>
      <c r="C406" s="48">
        <v>21402</v>
      </c>
      <c r="D406" s="48">
        <v>21381</v>
      </c>
      <c r="E406" s="48">
        <v>21071</v>
      </c>
      <c r="F406" s="48">
        <v>20755</v>
      </c>
      <c r="G406" s="48">
        <v>20720</v>
      </c>
      <c r="H406" s="48">
        <v>20730</v>
      </c>
      <c r="I406" s="48">
        <v>20735</v>
      </c>
      <c r="J406" s="48">
        <v>20740</v>
      </c>
      <c r="K406" s="48">
        <v>20755</v>
      </c>
      <c r="L406" s="48">
        <v>20748</v>
      </c>
      <c r="M406" s="48">
        <v>20767</v>
      </c>
      <c r="O406" s="39"/>
    </row>
    <row r="407" spans="1:15" x14ac:dyDescent="0.2">
      <c r="A407" s="63" t="s">
        <v>10</v>
      </c>
      <c r="B407" s="47" t="s">
        <v>1</v>
      </c>
      <c r="C407" s="64">
        <v>101.3</v>
      </c>
      <c r="D407" s="64">
        <f>D406/C406*100</f>
        <v>99.901878329128124</v>
      </c>
      <c r="E407" s="64">
        <f t="shared" ref="E407" si="230">E406/D406*100</f>
        <v>98.550114587718056</v>
      </c>
      <c r="F407" s="64">
        <f>F406/E406*100</f>
        <v>98.500308480850464</v>
      </c>
      <c r="G407" s="64">
        <f>G406/F406*100</f>
        <v>99.831365935919052</v>
      </c>
      <c r="H407" s="64">
        <f>H406/G406*100</f>
        <v>100.04826254826256</v>
      </c>
      <c r="I407" s="64">
        <f>I406/G406*100</f>
        <v>100.07239382239381</v>
      </c>
      <c r="J407" s="64">
        <f>J406/H406*100</f>
        <v>100.04823926676313</v>
      </c>
      <c r="K407" s="64">
        <f>K406/I406*100</f>
        <v>100.09645526886905</v>
      </c>
      <c r="L407" s="64">
        <f>L406/J406*100</f>
        <v>100.03857280617166</v>
      </c>
      <c r="M407" s="64">
        <f>M406/K406*100</f>
        <v>100.05781739339919</v>
      </c>
      <c r="O407" s="38"/>
    </row>
    <row r="408" spans="1:15" x14ac:dyDescent="0.2">
      <c r="A408" s="69" t="s">
        <v>49</v>
      </c>
      <c r="B408" s="47" t="s">
        <v>53</v>
      </c>
      <c r="C408" s="61">
        <v>0</v>
      </c>
      <c r="D408" s="61">
        <v>0</v>
      </c>
      <c r="E408" s="61">
        <v>0</v>
      </c>
      <c r="F408" s="61">
        <v>0</v>
      </c>
      <c r="G408" s="61">
        <v>0</v>
      </c>
      <c r="H408" s="61">
        <v>0</v>
      </c>
      <c r="I408" s="61">
        <v>0</v>
      </c>
      <c r="J408" s="61">
        <v>0</v>
      </c>
      <c r="K408" s="61">
        <v>0</v>
      </c>
      <c r="L408" s="61">
        <v>0</v>
      </c>
      <c r="M408" s="61">
        <v>0</v>
      </c>
    </row>
    <row r="409" spans="1:15" x14ac:dyDescent="0.2">
      <c r="A409" s="63" t="s">
        <v>10</v>
      </c>
      <c r="B409" s="47" t="s">
        <v>1</v>
      </c>
      <c r="C409" s="64">
        <v>0</v>
      </c>
      <c r="D409" s="64">
        <v>0</v>
      </c>
      <c r="E409" s="64">
        <v>0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</row>
    <row r="410" spans="1:15" s="50" customFormat="1" ht="13.5" x14ac:dyDescent="0.2">
      <c r="A410" s="52" t="s">
        <v>3</v>
      </c>
      <c r="B410" s="47" t="s">
        <v>53</v>
      </c>
      <c r="C410" s="48">
        <f>C412+C414</f>
        <v>5445</v>
      </c>
      <c r="D410" s="48">
        <f t="shared" ref="D410" si="231">D412+D414</f>
        <v>5513</v>
      </c>
      <c r="E410" s="49">
        <f>E412+E414</f>
        <v>5137</v>
      </c>
      <c r="F410" s="49">
        <f>F412+F414</f>
        <v>4991</v>
      </c>
      <c r="G410" s="49">
        <f t="shared" ref="G410:M410" si="232">G412+G414</f>
        <v>4976</v>
      </c>
      <c r="H410" s="49">
        <f t="shared" si="232"/>
        <v>4978</v>
      </c>
      <c r="I410" s="49">
        <f t="shared" si="232"/>
        <v>4980</v>
      </c>
      <c r="J410" s="49">
        <f>J412+J414</f>
        <v>4980</v>
      </c>
      <c r="K410" s="49">
        <f t="shared" si="232"/>
        <v>4984</v>
      </c>
      <c r="L410" s="49">
        <f t="shared" si="232"/>
        <v>4982</v>
      </c>
      <c r="M410" s="49">
        <f t="shared" si="232"/>
        <v>4990</v>
      </c>
    </row>
    <row r="411" spans="1:15" x14ac:dyDescent="0.2">
      <c r="A411" s="63" t="s">
        <v>10</v>
      </c>
      <c r="B411" s="47" t="s">
        <v>1</v>
      </c>
      <c r="C411" s="64">
        <v>101.2</v>
      </c>
      <c r="D411" s="64">
        <f>D410/C410*100</f>
        <v>101.24885215794306</v>
      </c>
      <c r="E411" s="64">
        <f t="shared" ref="E411" si="233">E410/D410*100</f>
        <v>93.179756938146198</v>
      </c>
      <c r="F411" s="64">
        <f>F410/E410*100</f>
        <v>97.15787424566868</v>
      </c>
      <c r="G411" s="64">
        <f>G410/F410*100</f>
        <v>99.699459026247254</v>
      </c>
      <c r="H411" s="64">
        <f>H410/G410*100</f>
        <v>100.04019292604502</v>
      </c>
      <c r="I411" s="64">
        <f>I410/G410*100</f>
        <v>100.08038585209003</v>
      </c>
      <c r="J411" s="64">
        <f>J410/H410*100</f>
        <v>100.04017677782242</v>
      </c>
      <c r="K411" s="64">
        <f>K410/I410*100</f>
        <v>100.08032128514057</v>
      </c>
      <c r="L411" s="64">
        <f>L410/J410*100</f>
        <v>100.04016064257029</v>
      </c>
      <c r="M411" s="64">
        <f>M410/K410*100</f>
        <v>100.12038523274478</v>
      </c>
    </row>
    <row r="412" spans="1:15" ht="25.5" x14ac:dyDescent="0.2">
      <c r="A412" s="65" t="s">
        <v>6</v>
      </c>
      <c r="B412" s="47" t="s">
        <v>53</v>
      </c>
      <c r="C412" s="75">
        <v>5445</v>
      </c>
      <c r="D412" s="75">
        <v>5513</v>
      </c>
      <c r="E412" s="75">
        <v>5137</v>
      </c>
      <c r="F412" s="75">
        <v>4991</v>
      </c>
      <c r="G412" s="75">
        <v>4976</v>
      </c>
      <c r="H412" s="75">
        <v>4978</v>
      </c>
      <c r="I412" s="75">
        <v>4980</v>
      </c>
      <c r="J412" s="68">
        <v>4980</v>
      </c>
      <c r="K412" s="68">
        <v>4984</v>
      </c>
      <c r="L412" s="68">
        <v>4982</v>
      </c>
      <c r="M412" s="68">
        <v>4990</v>
      </c>
    </row>
    <row r="413" spans="1:15" x14ac:dyDescent="0.2">
      <c r="A413" s="63" t="s">
        <v>10</v>
      </c>
      <c r="B413" s="47" t="s">
        <v>1</v>
      </c>
      <c r="C413" s="64">
        <v>101.2</v>
      </c>
      <c r="D413" s="64">
        <f>D412/C412*100</f>
        <v>101.24885215794306</v>
      </c>
      <c r="E413" s="64">
        <f t="shared" ref="E413" si="234">E412/D412*100</f>
        <v>93.179756938146198</v>
      </c>
      <c r="F413" s="64">
        <f>F412/E412*100</f>
        <v>97.15787424566868</v>
      </c>
      <c r="G413" s="64">
        <f>G412/F412*100</f>
        <v>99.699459026247254</v>
      </c>
      <c r="H413" s="64">
        <f>H412/G412*100</f>
        <v>100.04019292604502</v>
      </c>
      <c r="I413" s="64">
        <f>I412/G412*100</f>
        <v>100.08038585209003</v>
      </c>
      <c r="J413" s="64">
        <f>J412/H412*100</f>
        <v>100.04017677782242</v>
      </c>
      <c r="K413" s="64">
        <f>K412/I412*100</f>
        <v>100.08032128514057</v>
      </c>
      <c r="L413" s="64">
        <f>L412/J412*100</f>
        <v>100.04016064257029</v>
      </c>
      <c r="M413" s="64">
        <f>M412/K412*100</f>
        <v>100.12038523274478</v>
      </c>
    </row>
    <row r="414" spans="1:15" x14ac:dyDescent="0.2">
      <c r="A414" s="69" t="s">
        <v>49</v>
      </c>
      <c r="B414" s="47" t="s">
        <v>53</v>
      </c>
      <c r="C414" s="47">
        <v>0</v>
      </c>
      <c r="D414" s="47">
        <v>0</v>
      </c>
      <c r="E414" s="47">
        <v>0</v>
      </c>
      <c r="F414" s="47">
        <v>0</v>
      </c>
      <c r="G414" s="47">
        <v>0</v>
      </c>
      <c r="H414" s="47">
        <v>0</v>
      </c>
      <c r="I414" s="47">
        <v>0</v>
      </c>
      <c r="J414" s="47">
        <v>0</v>
      </c>
      <c r="K414" s="47">
        <v>0</v>
      </c>
      <c r="L414" s="47">
        <v>0</v>
      </c>
      <c r="M414" s="47">
        <v>0</v>
      </c>
    </row>
    <row r="415" spans="1:15" x14ac:dyDescent="0.2">
      <c r="A415" s="63" t="s">
        <v>10</v>
      </c>
      <c r="B415" s="47" t="s">
        <v>1</v>
      </c>
      <c r="C415" s="64">
        <v>0</v>
      </c>
      <c r="D415" s="64">
        <v>0</v>
      </c>
      <c r="E415" s="64">
        <v>0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</row>
    <row r="416" spans="1:15" s="50" customFormat="1" ht="27" x14ac:dyDescent="0.2">
      <c r="A416" s="46" t="s">
        <v>146</v>
      </c>
      <c r="B416" s="47" t="s">
        <v>53</v>
      </c>
      <c r="C416" s="48">
        <f>C418+C420</f>
        <v>238</v>
      </c>
      <c r="D416" s="48">
        <f t="shared" ref="D416" si="235">D418+D420</f>
        <v>202</v>
      </c>
      <c r="E416" s="49">
        <f>E418+E420</f>
        <v>189</v>
      </c>
      <c r="F416" s="49">
        <f t="shared" ref="F416:M416" si="236">F418+F420</f>
        <v>187</v>
      </c>
      <c r="G416" s="49">
        <f t="shared" si="236"/>
        <v>186</v>
      </c>
      <c r="H416" s="49">
        <f t="shared" si="236"/>
        <v>187</v>
      </c>
      <c r="I416" s="49">
        <f t="shared" si="236"/>
        <v>187</v>
      </c>
      <c r="J416" s="49">
        <f t="shared" si="236"/>
        <v>187</v>
      </c>
      <c r="K416" s="49">
        <f t="shared" si="236"/>
        <v>187</v>
      </c>
      <c r="L416" s="49">
        <f t="shared" si="236"/>
        <v>187</v>
      </c>
      <c r="M416" s="49">
        <f t="shared" si="236"/>
        <v>187</v>
      </c>
    </row>
    <row r="417" spans="1:15" x14ac:dyDescent="0.2">
      <c r="A417" s="63" t="s">
        <v>10</v>
      </c>
      <c r="B417" s="47" t="s">
        <v>1</v>
      </c>
      <c r="C417" s="64">
        <v>89.1</v>
      </c>
      <c r="D417" s="64">
        <f>D416/C416*100</f>
        <v>84.87394957983193</v>
      </c>
      <c r="E417" s="64">
        <f t="shared" ref="E417" si="237">E416/D416*100</f>
        <v>93.564356435643575</v>
      </c>
      <c r="F417" s="64">
        <f>F416/E416*100</f>
        <v>98.941798941798936</v>
      </c>
      <c r="G417" s="64">
        <f>G416/F416*100</f>
        <v>99.465240641711233</v>
      </c>
      <c r="H417" s="64">
        <f>H416/G416*100</f>
        <v>100.53763440860214</v>
      </c>
      <c r="I417" s="64">
        <f>I416/G416*100</f>
        <v>100.53763440860214</v>
      </c>
      <c r="J417" s="64">
        <f>J416/H416*100</f>
        <v>100</v>
      </c>
      <c r="K417" s="64">
        <f>K416/I416*100</f>
        <v>100</v>
      </c>
      <c r="L417" s="64">
        <f>L416/J416*100</f>
        <v>100</v>
      </c>
      <c r="M417" s="64">
        <f>M416/K416*100</f>
        <v>100</v>
      </c>
    </row>
    <row r="418" spans="1:15" ht="25.5" x14ac:dyDescent="0.2">
      <c r="A418" s="65" t="s">
        <v>6</v>
      </c>
      <c r="B418" s="47" t="s">
        <v>53</v>
      </c>
      <c r="C418" s="48">
        <v>238</v>
      </c>
      <c r="D418" s="48">
        <v>202</v>
      </c>
      <c r="E418" s="48">
        <v>189</v>
      </c>
      <c r="F418" s="48">
        <v>187</v>
      </c>
      <c r="G418" s="48">
        <v>186</v>
      </c>
      <c r="H418" s="48">
        <v>187</v>
      </c>
      <c r="I418" s="48">
        <v>187</v>
      </c>
      <c r="J418" s="48">
        <v>187</v>
      </c>
      <c r="K418" s="48">
        <v>187</v>
      </c>
      <c r="L418" s="48">
        <v>187</v>
      </c>
      <c r="M418" s="48">
        <v>187</v>
      </c>
    </row>
    <row r="419" spans="1:15" x14ac:dyDescent="0.2">
      <c r="A419" s="63" t="s">
        <v>10</v>
      </c>
      <c r="B419" s="47" t="s">
        <v>1</v>
      </c>
      <c r="C419" s="64">
        <v>89.1</v>
      </c>
      <c r="D419" s="64">
        <f>D418/C418*100</f>
        <v>84.87394957983193</v>
      </c>
      <c r="E419" s="64">
        <f t="shared" ref="E419" si="238">E418/D418*100</f>
        <v>93.564356435643575</v>
      </c>
      <c r="F419" s="64">
        <f>F418/E418*100</f>
        <v>98.941798941798936</v>
      </c>
      <c r="G419" s="64">
        <f>G418/F418*100</f>
        <v>99.465240641711233</v>
      </c>
      <c r="H419" s="64">
        <f>H418/G418*100</f>
        <v>100.53763440860214</v>
      </c>
      <c r="I419" s="64">
        <f>I418/G418*100</f>
        <v>100.53763440860214</v>
      </c>
      <c r="J419" s="64">
        <f>J418/H418*100</f>
        <v>100</v>
      </c>
      <c r="K419" s="64">
        <f>K418/I418*100</f>
        <v>100</v>
      </c>
      <c r="L419" s="64">
        <f>L418/J418*100</f>
        <v>100</v>
      </c>
      <c r="M419" s="64">
        <f>M418/K418*100</f>
        <v>100</v>
      </c>
    </row>
    <row r="420" spans="1:15" x14ac:dyDescent="0.2">
      <c r="A420" s="69" t="s">
        <v>49</v>
      </c>
      <c r="B420" s="47" t="s">
        <v>53</v>
      </c>
      <c r="C420" s="47">
        <v>0</v>
      </c>
      <c r="D420" s="47">
        <v>0</v>
      </c>
      <c r="E420" s="47">
        <v>0</v>
      </c>
      <c r="F420" s="47">
        <v>0</v>
      </c>
      <c r="G420" s="47">
        <v>0</v>
      </c>
      <c r="H420" s="47">
        <v>0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</row>
    <row r="421" spans="1:15" x14ac:dyDescent="0.2">
      <c r="A421" s="63" t="s">
        <v>10</v>
      </c>
      <c r="B421" s="47" t="s">
        <v>1</v>
      </c>
      <c r="C421" s="64">
        <v>0</v>
      </c>
      <c r="D421" s="64">
        <v>0</v>
      </c>
      <c r="E421" s="64">
        <v>0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</row>
    <row r="422" spans="1:15" s="50" customFormat="1" x14ac:dyDescent="0.2">
      <c r="A422" s="51" t="s">
        <v>4</v>
      </c>
      <c r="B422" s="47" t="s">
        <v>53</v>
      </c>
      <c r="C422" s="48">
        <f>C424+C426</f>
        <v>18224</v>
      </c>
      <c r="D422" s="48">
        <f>D424+D426</f>
        <v>18183</v>
      </c>
      <c r="E422" s="49">
        <f>E424+E426</f>
        <v>18275</v>
      </c>
      <c r="F422" s="49">
        <f>F424+F426</f>
        <v>18108</v>
      </c>
      <c r="G422" s="49">
        <f t="shared" ref="G422:M422" si="239">G424+G426</f>
        <v>18066</v>
      </c>
      <c r="H422" s="49">
        <f t="shared" si="239"/>
        <v>18090</v>
      </c>
      <c r="I422" s="49">
        <f t="shared" si="239"/>
        <v>18105</v>
      </c>
      <c r="J422" s="49">
        <f t="shared" si="239"/>
        <v>18126</v>
      </c>
      <c r="K422" s="49">
        <f t="shared" si="239"/>
        <v>18152</v>
      </c>
      <c r="L422" s="49">
        <f>L424+L426</f>
        <v>18152</v>
      </c>
      <c r="M422" s="49">
        <f t="shared" si="239"/>
        <v>18186</v>
      </c>
    </row>
    <row r="423" spans="1:15" x14ac:dyDescent="0.2">
      <c r="A423" s="63" t="s">
        <v>10</v>
      </c>
      <c r="B423" s="47" t="s">
        <v>1</v>
      </c>
      <c r="C423" s="64">
        <v>99.8</v>
      </c>
      <c r="D423" s="64">
        <f>D422/C422*100</f>
        <v>99.775021949078138</v>
      </c>
      <c r="E423" s="64">
        <f t="shared" ref="E423" si="240">E422/D422*100</f>
        <v>100.50596711213771</v>
      </c>
      <c r="F423" s="64">
        <f>F422/E422*100</f>
        <v>99.086183310533514</v>
      </c>
      <c r="G423" s="64">
        <f>G422/F422*100</f>
        <v>99.768058316766073</v>
      </c>
      <c r="H423" s="64">
        <f>H422/G422*100</f>
        <v>100.13284623048821</v>
      </c>
      <c r="I423" s="64">
        <f>I422/G422*100</f>
        <v>100.21587512454335</v>
      </c>
      <c r="J423" s="64">
        <f>J422/H422*100</f>
        <v>100.19900497512437</v>
      </c>
      <c r="K423" s="64">
        <f>K422/I422*100</f>
        <v>100.25959679646506</v>
      </c>
      <c r="L423" s="64">
        <f>L422/J422*100</f>
        <v>100.14344036191108</v>
      </c>
      <c r="M423" s="64">
        <f>M422/K422*100</f>
        <v>100.1873071837814</v>
      </c>
    </row>
    <row r="424" spans="1:15" ht="25.5" x14ac:dyDescent="0.2">
      <c r="A424" s="65" t="s">
        <v>6</v>
      </c>
      <c r="B424" s="47" t="s">
        <v>53</v>
      </c>
      <c r="C424" s="48">
        <v>8269</v>
      </c>
      <c r="D424" s="48">
        <v>8166</v>
      </c>
      <c r="E424" s="48">
        <v>8225</v>
      </c>
      <c r="F424" s="48">
        <v>8212</v>
      </c>
      <c r="G424" s="48">
        <v>8200</v>
      </c>
      <c r="H424" s="48">
        <v>8211</v>
      </c>
      <c r="I424" s="48">
        <v>8215</v>
      </c>
      <c r="J424" s="48">
        <v>8227</v>
      </c>
      <c r="K424" s="48">
        <v>8228</v>
      </c>
      <c r="L424" s="48">
        <v>8232</v>
      </c>
      <c r="M424" s="48">
        <v>8234</v>
      </c>
    </row>
    <row r="425" spans="1:15" x14ac:dyDescent="0.2">
      <c r="A425" s="63" t="s">
        <v>10</v>
      </c>
      <c r="B425" s="47" t="s">
        <v>1</v>
      </c>
      <c r="C425" s="64">
        <v>100.4</v>
      </c>
      <c r="D425" s="64">
        <f>D424/C424*100</f>
        <v>98.754383843270048</v>
      </c>
      <c r="E425" s="64">
        <f t="shared" ref="E425" si="241">E424/D424*100</f>
        <v>100.72250795983346</v>
      </c>
      <c r="F425" s="64">
        <f>F424/E424*100</f>
        <v>99.841945288753791</v>
      </c>
      <c r="G425" s="64">
        <f>G424/F424*100</f>
        <v>99.853872381880166</v>
      </c>
      <c r="H425" s="64">
        <f>H424/G424*100</f>
        <v>100.13414634146341</v>
      </c>
      <c r="I425" s="64">
        <f>I424/G424*100</f>
        <v>100.18292682926828</v>
      </c>
      <c r="J425" s="64">
        <f>J424/H424*100</f>
        <v>100.19486055291682</v>
      </c>
      <c r="K425" s="64">
        <f>K424/I424*100</f>
        <v>100.15824710894705</v>
      </c>
      <c r="L425" s="64">
        <f>L424/J424*100</f>
        <v>100.06077549532029</v>
      </c>
      <c r="M425" s="64">
        <f>M424/K424*100</f>
        <v>100.07292173067574</v>
      </c>
    </row>
    <row r="426" spans="1:15" x14ac:dyDescent="0.2">
      <c r="A426" s="69" t="s">
        <v>49</v>
      </c>
      <c r="B426" s="47" t="s">
        <v>53</v>
      </c>
      <c r="C426" s="75">
        <v>9955</v>
      </c>
      <c r="D426" s="75">
        <v>10017</v>
      </c>
      <c r="E426" s="75">
        <f>E19</f>
        <v>10050</v>
      </c>
      <c r="F426" s="75">
        <v>9896</v>
      </c>
      <c r="G426" s="75">
        <f t="shared" ref="G426:M426" si="242">G19</f>
        <v>9866</v>
      </c>
      <c r="H426" s="75">
        <f t="shared" si="242"/>
        <v>9879</v>
      </c>
      <c r="I426" s="75">
        <f t="shared" si="242"/>
        <v>9890</v>
      </c>
      <c r="J426" s="75">
        <f t="shared" si="242"/>
        <v>9899</v>
      </c>
      <c r="K426" s="75">
        <f t="shared" si="242"/>
        <v>9924</v>
      </c>
      <c r="L426" s="75">
        <f t="shared" si="242"/>
        <v>9920</v>
      </c>
      <c r="M426" s="75">
        <f t="shared" si="242"/>
        <v>9952</v>
      </c>
    </row>
    <row r="427" spans="1:15" x14ac:dyDescent="0.2">
      <c r="A427" s="63" t="s">
        <v>10</v>
      </c>
      <c r="B427" s="47" t="s">
        <v>1</v>
      </c>
      <c r="C427" s="64">
        <v>99.2</v>
      </c>
      <c r="D427" s="64">
        <f>D426/C426*100</f>
        <v>100.62280261175289</v>
      </c>
      <c r="E427" s="64">
        <f t="shared" ref="E427" si="243">E426/D426*100</f>
        <v>100.32943995208146</v>
      </c>
      <c r="F427" s="64">
        <f>F426/E426*100</f>
        <v>98.46766169154229</v>
      </c>
      <c r="G427" s="64">
        <f>G426/F426*100</f>
        <v>99.696847210994349</v>
      </c>
      <c r="H427" s="64">
        <f>H426/G426*100</f>
        <v>100.13176565984188</v>
      </c>
      <c r="I427" s="64">
        <f>I426/G426*100</f>
        <v>100.24325967970809</v>
      </c>
      <c r="J427" s="64">
        <f>J426/H426*100</f>
        <v>100.20244964065188</v>
      </c>
      <c r="K427" s="64">
        <f>K426/I426*100</f>
        <v>100.34378159757331</v>
      </c>
      <c r="L427" s="64">
        <f>L426/J426*100</f>
        <v>100.21214264067078</v>
      </c>
      <c r="M427" s="64">
        <f>M426/K426*100</f>
        <v>100.28214429665458</v>
      </c>
    </row>
    <row r="428" spans="1:15" ht="27" x14ac:dyDescent="0.2">
      <c r="A428" s="52" t="s">
        <v>147</v>
      </c>
      <c r="B428" s="47" t="s">
        <v>53</v>
      </c>
      <c r="C428" s="49">
        <f>C430+C432</f>
        <v>1229</v>
      </c>
      <c r="D428" s="49">
        <f t="shared" ref="D428" si="244">D430+D432</f>
        <v>1084</v>
      </c>
      <c r="E428" s="49">
        <f>E430+E432</f>
        <v>1017</v>
      </c>
      <c r="F428" s="49">
        <f t="shared" ref="F428:M428" si="245">F430+F432</f>
        <v>1014</v>
      </c>
      <c r="G428" s="49">
        <f t="shared" si="245"/>
        <v>1012</v>
      </c>
      <c r="H428" s="49">
        <f t="shared" si="245"/>
        <v>1014</v>
      </c>
      <c r="I428" s="49">
        <f t="shared" si="245"/>
        <v>1015</v>
      </c>
      <c r="J428" s="49">
        <f t="shared" si="245"/>
        <v>1016</v>
      </c>
      <c r="K428" s="49">
        <f>K430+K432</f>
        <v>1017</v>
      </c>
      <c r="L428" s="49">
        <f t="shared" si="245"/>
        <v>1018</v>
      </c>
      <c r="M428" s="49">
        <f t="shared" si="245"/>
        <v>1019</v>
      </c>
    </row>
    <row r="429" spans="1:15" x14ac:dyDescent="0.2">
      <c r="A429" s="63" t="s">
        <v>10</v>
      </c>
      <c r="B429" s="47" t="s">
        <v>1</v>
      </c>
      <c r="C429" s="64">
        <v>97.2</v>
      </c>
      <c r="D429" s="64">
        <f>D428/C428*100</f>
        <v>88.201790073230271</v>
      </c>
      <c r="E429" s="64">
        <f t="shared" ref="E429" si="246">E428/D428*100</f>
        <v>93.819188191881921</v>
      </c>
      <c r="F429" s="64">
        <f>F428/E428*100</f>
        <v>99.705014749262531</v>
      </c>
      <c r="G429" s="64">
        <f>G428/F428*100</f>
        <v>99.802761341222876</v>
      </c>
      <c r="H429" s="64">
        <f>H428/G428*100</f>
        <v>100.19762845849802</v>
      </c>
      <c r="I429" s="64">
        <f>I428/G428*100</f>
        <v>100.29644268774705</v>
      </c>
      <c r="J429" s="64">
        <f>J428/H428*100</f>
        <v>100.19723865877712</v>
      </c>
      <c r="K429" s="64">
        <f>K428/I428*100</f>
        <v>100.19704433497536</v>
      </c>
      <c r="L429" s="64">
        <f>L428/J428*100</f>
        <v>100.19685039370079</v>
      </c>
      <c r="M429" s="64">
        <f>M428/K428*100</f>
        <v>100.19665683382497</v>
      </c>
    </row>
    <row r="430" spans="1:15" ht="25.5" x14ac:dyDescent="0.2">
      <c r="A430" s="65" t="s">
        <v>6</v>
      </c>
      <c r="B430" s="47" t="s">
        <v>53</v>
      </c>
      <c r="C430" s="75">
        <v>1229</v>
      </c>
      <c r="D430" s="75">
        <v>1084</v>
      </c>
      <c r="E430" s="75">
        <v>1017</v>
      </c>
      <c r="F430" s="75">
        <v>1014</v>
      </c>
      <c r="G430" s="75">
        <v>1012</v>
      </c>
      <c r="H430" s="75">
        <v>1014</v>
      </c>
      <c r="I430" s="75">
        <v>1015</v>
      </c>
      <c r="J430" s="75">
        <v>1016</v>
      </c>
      <c r="K430" s="75">
        <v>1017</v>
      </c>
      <c r="L430" s="75">
        <v>1018</v>
      </c>
      <c r="M430" s="75">
        <v>1019</v>
      </c>
      <c r="O430" s="38"/>
    </row>
    <row r="431" spans="1:15" x14ac:dyDescent="0.2">
      <c r="A431" s="63" t="s">
        <v>10</v>
      </c>
      <c r="B431" s="47" t="s">
        <v>1</v>
      </c>
      <c r="C431" s="64">
        <v>97.2</v>
      </c>
      <c r="D431" s="64">
        <f>D430/C430*100</f>
        <v>88.201790073230271</v>
      </c>
      <c r="E431" s="64">
        <f t="shared" ref="E431" si="247">E430/D430*100</f>
        <v>93.819188191881921</v>
      </c>
      <c r="F431" s="64">
        <f>F430/E430*100</f>
        <v>99.705014749262531</v>
      </c>
      <c r="G431" s="64">
        <f>G430/F430*100</f>
        <v>99.802761341222876</v>
      </c>
      <c r="H431" s="64">
        <f>H430/G430*100</f>
        <v>100.19762845849802</v>
      </c>
      <c r="I431" s="64">
        <f>I430/G430*100</f>
        <v>100.29644268774705</v>
      </c>
      <c r="J431" s="64">
        <f>J430/H430*100</f>
        <v>100.19723865877712</v>
      </c>
      <c r="K431" s="64">
        <f>K430/I430*100</f>
        <v>100.19704433497536</v>
      </c>
      <c r="L431" s="64">
        <f>L430/J430*100</f>
        <v>100.19685039370079</v>
      </c>
      <c r="M431" s="64">
        <f>M430/K430*100</f>
        <v>100.19665683382497</v>
      </c>
    </row>
    <row r="432" spans="1:15" x14ac:dyDescent="0.2">
      <c r="A432" s="69" t="s">
        <v>49</v>
      </c>
      <c r="B432" s="47" t="s">
        <v>53</v>
      </c>
      <c r="C432" s="47">
        <v>0</v>
      </c>
      <c r="D432" s="47">
        <v>0</v>
      </c>
      <c r="E432" s="47">
        <v>0</v>
      </c>
      <c r="F432" s="47">
        <v>0</v>
      </c>
      <c r="G432" s="47">
        <v>0</v>
      </c>
      <c r="H432" s="47">
        <v>0</v>
      </c>
      <c r="I432" s="47">
        <v>0</v>
      </c>
      <c r="J432" s="47">
        <v>0</v>
      </c>
      <c r="K432" s="47">
        <v>0</v>
      </c>
      <c r="L432" s="47">
        <v>0</v>
      </c>
      <c r="M432" s="47">
        <v>0</v>
      </c>
    </row>
    <row r="433" spans="1:15" x14ac:dyDescent="0.2">
      <c r="A433" s="63" t="s">
        <v>10</v>
      </c>
      <c r="B433" s="47" t="s">
        <v>1</v>
      </c>
      <c r="C433" s="64">
        <v>0</v>
      </c>
      <c r="D433" s="64">
        <v>0</v>
      </c>
      <c r="E433" s="64">
        <v>0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</row>
    <row r="434" spans="1:15" ht="27" x14ac:dyDescent="0.2">
      <c r="A434" s="52" t="s">
        <v>5</v>
      </c>
      <c r="B434" s="47" t="s">
        <v>53</v>
      </c>
      <c r="C434" s="48">
        <f>C436+C438</f>
        <v>1013</v>
      </c>
      <c r="D434" s="48">
        <f t="shared" ref="D434:M434" si="248">D436+D438</f>
        <v>926</v>
      </c>
      <c r="E434" s="49">
        <f>E436+E438</f>
        <v>485.69999999999709</v>
      </c>
      <c r="F434" s="49">
        <f>F436+F438</f>
        <v>458.59999999999854</v>
      </c>
      <c r="G434" s="49">
        <f t="shared" si="248"/>
        <v>410</v>
      </c>
      <c r="H434" s="49">
        <f t="shared" si="248"/>
        <v>401</v>
      </c>
      <c r="I434" s="49">
        <f t="shared" si="248"/>
        <v>402</v>
      </c>
      <c r="J434" s="49">
        <f t="shared" si="248"/>
        <v>386</v>
      </c>
      <c r="K434" s="49">
        <f t="shared" si="248"/>
        <v>388</v>
      </c>
      <c r="L434" s="49">
        <f t="shared" si="248"/>
        <v>382</v>
      </c>
      <c r="M434" s="49">
        <f t="shared" si="248"/>
        <v>385</v>
      </c>
      <c r="O434" s="38"/>
    </row>
    <row r="435" spans="1:15" x14ac:dyDescent="0.2">
      <c r="A435" s="63" t="s">
        <v>10</v>
      </c>
      <c r="B435" s="47" t="s">
        <v>1</v>
      </c>
      <c r="C435" s="64">
        <v>117.7</v>
      </c>
      <c r="D435" s="64">
        <f>D434/C434*100</f>
        <v>91.411648568608101</v>
      </c>
      <c r="E435" s="64">
        <f t="shared" ref="E435" si="249">E434/D434*100</f>
        <v>52.451403887688677</v>
      </c>
      <c r="F435" s="64">
        <f>F434/E434*100</f>
        <v>94.420424130121745</v>
      </c>
      <c r="G435" s="64">
        <f>G434/F434*100</f>
        <v>89.402529437418508</v>
      </c>
      <c r="H435" s="64">
        <f>H434/G434*100</f>
        <v>97.804878048780481</v>
      </c>
      <c r="I435" s="64">
        <f>I434/G434*100</f>
        <v>98.048780487804876</v>
      </c>
      <c r="J435" s="64">
        <f>J434/H434*100</f>
        <v>96.259351620947626</v>
      </c>
      <c r="K435" s="64">
        <f>K434/I434*100</f>
        <v>96.517412935323392</v>
      </c>
      <c r="L435" s="64">
        <f>L434/J434*100</f>
        <v>98.963730569948183</v>
      </c>
      <c r="M435" s="64">
        <f>M434/K434*100</f>
        <v>99.226804123711347</v>
      </c>
    </row>
    <row r="436" spans="1:15" s="2" customFormat="1" ht="25.5" x14ac:dyDescent="0.2">
      <c r="A436" s="45" t="s">
        <v>6</v>
      </c>
      <c r="B436" s="47" t="s">
        <v>53</v>
      </c>
      <c r="C436" s="75">
        <v>1013</v>
      </c>
      <c r="D436" s="75">
        <v>926</v>
      </c>
      <c r="E436" s="75">
        <f>E17-E406-E412-E418-E424-E430</f>
        <v>485.69999999999709</v>
      </c>
      <c r="F436" s="75">
        <f>F17-F406-F412-F418-F424-F430</f>
        <v>458.59999999999854</v>
      </c>
      <c r="G436" s="75">
        <f t="shared" ref="G436:M436" si="250">G17-G406-G412-G418-G424-G430</f>
        <v>410</v>
      </c>
      <c r="H436" s="75">
        <f t="shared" si="250"/>
        <v>401</v>
      </c>
      <c r="I436" s="75">
        <f t="shared" si="250"/>
        <v>402</v>
      </c>
      <c r="J436" s="75">
        <f t="shared" si="250"/>
        <v>386</v>
      </c>
      <c r="K436" s="75">
        <f t="shared" si="250"/>
        <v>388</v>
      </c>
      <c r="L436" s="75">
        <f t="shared" si="250"/>
        <v>382</v>
      </c>
      <c r="M436" s="75">
        <f t="shared" si="250"/>
        <v>385</v>
      </c>
    </row>
    <row r="437" spans="1:15" x14ac:dyDescent="0.2">
      <c r="A437" s="63" t="s">
        <v>10</v>
      </c>
      <c r="B437" s="47" t="s">
        <v>1</v>
      </c>
      <c r="C437" s="64">
        <v>117.7</v>
      </c>
      <c r="D437" s="64">
        <f>D436/C436*100</f>
        <v>91.411648568608101</v>
      </c>
      <c r="E437" s="64">
        <f t="shared" ref="E437" si="251">E436/D436*100</f>
        <v>52.451403887688677</v>
      </c>
      <c r="F437" s="64">
        <f>F436/E436*100</f>
        <v>94.420424130121745</v>
      </c>
      <c r="G437" s="64">
        <f>G436/F436*100</f>
        <v>89.402529437418508</v>
      </c>
      <c r="H437" s="64">
        <f>H436/G436*100</f>
        <v>97.804878048780481</v>
      </c>
      <c r="I437" s="64">
        <f>I436/G436*100</f>
        <v>98.048780487804876</v>
      </c>
      <c r="J437" s="64">
        <f>J436/H436*100</f>
        <v>96.259351620947626</v>
      </c>
      <c r="K437" s="64">
        <f>K436/I436*100</f>
        <v>96.517412935323392</v>
      </c>
      <c r="L437" s="64">
        <f>L436/J436*100</f>
        <v>98.963730569948183</v>
      </c>
      <c r="M437" s="64">
        <f>M436/K436*100</f>
        <v>99.226804123711347</v>
      </c>
    </row>
    <row r="438" spans="1:15" x14ac:dyDescent="0.2">
      <c r="A438" s="69" t="s">
        <v>49</v>
      </c>
      <c r="B438" s="47" t="s">
        <v>53</v>
      </c>
      <c r="C438" s="47">
        <v>0</v>
      </c>
      <c r="D438" s="47">
        <v>0</v>
      </c>
      <c r="E438" s="47">
        <v>0</v>
      </c>
      <c r="F438" s="47">
        <v>0</v>
      </c>
      <c r="G438" s="47">
        <v>0</v>
      </c>
      <c r="H438" s="47">
        <v>0</v>
      </c>
      <c r="I438" s="47">
        <v>0</v>
      </c>
      <c r="J438" s="47">
        <v>0</v>
      </c>
      <c r="K438" s="47">
        <v>0</v>
      </c>
      <c r="L438" s="47">
        <v>0</v>
      </c>
      <c r="M438" s="47">
        <v>0</v>
      </c>
    </row>
    <row r="439" spans="1:15" x14ac:dyDescent="0.2">
      <c r="A439" s="63" t="s">
        <v>10</v>
      </c>
      <c r="B439" s="47" t="s">
        <v>1</v>
      </c>
      <c r="C439" s="64">
        <v>0</v>
      </c>
      <c r="D439" s="64">
        <v>0</v>
      </c>
      <c r="E439" s="64">
        <v>0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</row>
    <row r="440" spans="1:15" ht="25.5" x14ac:dyDescent="0.2">
      <c r="A440" s="51" t="s">
        <v>63</v>
      </c>
      <c r="B440" s="47" t="s">
        <v>53</v>
      </c>
      <c r="C440" s="75">
        <v>23939</v>
      </c>
      <c r="D440" s="75">
        <v>24042</v>
      </c>
      <c r="E440" s="75">
        <v>23538</v>
      </c>
      <c r="F440" s="75">
        <v>23079</v>
      </c>
      <c r="G440" s="75">
        <v>22937</v>
      </c>
      <c r="H440" s="75">
        <v>22971</v>
      </c>
      <c r="I440" s="75">
        <v>22981</v>
      </c>
      <c r="J440" s="75">
        <v>23005</v>
      </c>
      <c r="K440" s="75">
        <v>23055</v>
      </c>
      <c r="L440" s="75">
        <v>23025</v>
      </c>
      <c r="M440" s="75">
        <v>23102</v>
      </c>
    </row>
    <row r="441" spans="1:15" x14ac:dyDescent="0.2">
      <c r="A441" s="63" t="s">
        <v>10</v>
      </c>
      <c r="B441" s="47" t="s">
        <v>1</v>
      </c>
      <c r="C441" s="64">
        <v>102.5</v>
      </c>
      <c r="D441" s="64">
        <f>D440/C440*100</f>
        <v>100.43026024478885</v>
      </c>
      <c r="E441" s="64">
        <f>E440/D440*100</f>
        <v>97.903668579985023</v>
      </c>
      <c r="F441" s="64">
        <f>F440/E440*100</f>
        <v>98.049961763956148</v>
      </c>
      <c r="G441" s="64">
        <f>G440/F440*100</f>
        <v>99.38472204168292</v>
      </c>
      <c r="H441" s="64">
        <f>H440/G440*100</f>
        <v>100.14823211405152</v>
      </c>
      <c r="I441" s="64">
        <f>I440/G440*100</f>
        <v>100.19182979465494</v>
      </c>
      <c r="J441" s="64">
        <f>J440/H440*100</f>
        <v>100.14801271167994</v>
      </c>
      <c r="K441" s="64">
        <f>K440/I440*100</f>
        <v>100.32200513467646</v>
      </c>
      <c r="L441" s="64">
        <f>L440/J440*100</f>
        <v>100.08693762225602</v>
      </c>
      <c r="M441" s="64">
        <f>M440/K440*100</f>
        <v>100.20386033398394</v>
      </c>
    </row>
    <row r="442" spans="1:15" s="2" customFormat="1" x14ac:dyDescent="0.2">
      <c r="A442" s="83"/>
      <c r="B442" s="84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</row>
    <row r="443" spans="1:15" ht="18" x14ac:dyDescent="0.2">
      <c r="A443" s="86" t="s">
        <v>175</v>
      </c>
      <c r="B443" s="87"/>
      <c r="C443" s="87"/>
      <c r="D443" s="87"/>
      <c r="E443" s="87"/>
      <c r="F443" s="87"/>
      <c r="G443" s="87"/>
      <c r="H443" s="87"/>
      <c r="I443" s="88"/>
      <c r="J443" s="88"/>
      <c r="K443" s="50"/>
      <c r="L443" s="50"/>
      <c r="M443" s="50"/>
    </row>
    <row r="444" spans="1:15" ht="18" x14ac:dyDescent="0.2">
      <c r="A444" s="89"/>
      <c r="B444" s="87"/>
      <c r="C444" s="87"/>
      <c r="D444" s="87"/>
      <c r="E444" s="87"/>
      <c r="F444" s="87"/>
      <c r="G444" s="87"/>
      <c r="H444" s="87"/>
      <c r="I444" s="88"/>
      <c r="J444" s="88"/>
      <c r="K444" s="50"/>
      <c r="L444" s="50"/>
      <c r="M444" s="50"/>
    </row>
    <row r="445" spans="1:15" s="2" customFormat="1" ht="24" x14ac:dyDescent="0.2">
      <c r="A445" s="90" t="s">
        <v>157</v>
      </c>
      <c r="B445" s="91"/>
      <c r="C445" s="87"/>
      <c r="D445" s="87"/>
      <c r="E445" s="87"/>
      <c r="F445" s="87"/>
      <c r="G445" s="87"/>
      <c r="H445" s="87"/>
      <c r="I445" s="88"/>
      <c r="J445" s="88"/>
      <c r="K445" s="50"/>
      <c r="L445" s="50"/>
      <c r="M445" s="50"/>
    </row>
    <row r="446" spans="1:15" x14ac:dyDescent="0.2">
      <c r="A446" s="18"/>
    </row>
    <row r="447" spans="1:15" x14ac:dyDescent="0.2">
      <c r="A447" s="101"/>
      <c r="B447" s="101"/>
    </row>
    <row r="449" spans="1:13" s="2" customFormat="1" ht="13.5" x14ac:dyDescent="0.25">
      <c r="A449" s="16"/>
      <c r="B449" s="4"/>
      <c r="C449" s="4"/>
      <c r="D449" s="4"/>
      <c r="E449" s="4"/>
      <c r="F449" s="4"/>
      <c r="G449" s="4"/>
      <c r="H449" s="4"/>
      <c r="I449" s="4"/>
      <c r="J449" s="1"/>
      <c r="K449" s="1"/>
      <c r="L449" s="1"/>
      <c r="M449" s="1"/>
    </row>
    <row r="450" spans="1:13" x14ac:dyDescent="0.2">
      <c r="A450" s="15"/>
    </row>
    <row r="451" spans="1:13" x14ac:dyDescent="0.2">
      <c r="A451" s="17"/>
    </row>
    <row r="452" spans="1:13" s="2" customFormat="1" x14ac:dyDescent="0.2">
      <c r="A452" s="97"/>
      <c r="B452" s="97"/>
      <c r="C452" s="97"/>
      <c r="D452" s="97"/>
      <c r="E452" s="97"/>
      <c r="F452" s="97"/>
      <c r="G452" s="97"/>
      <c r="H452" s="97"/>
      <c r="I452" s="97"/>
    </row>
    <row r="453" spans="1:13" x14ac:dyDescent="0.2">
      <c r="A453" s="18"/>
    </row>
    <row r="454" spans="1:13" x14ac:dyDescent="0.2">
      <c r="A454" s="94"/>
      <c r="B454" s="94"/>
      <c r="C454" s="94"/>
      <c r="D454" s="94"/>
      <c r="E454" s="94"/>
      <c r="F454" s="94"/>
      <c r="G454" s="94"/>
      <c r="H454" s="94"/>
      <c r="I454" s="94"/>
      <c r="J454" s="2"/>
      <c r="K454" s="2"/>
      <c r="L454" s="2"/>
      <c r="M454" s="2"/>
    </row>
    <row r="455" spans="1:13" x14ac:dyDescent="0.2">
      <c r="A455" s="1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7" spans="1:13" x14ac:dyDescent="0.2">
      <c r="A457" s="20"/>
      <c r="B457" s="11"/>
      <c r="C457" s="21"/>
      <c r="D457" s="21"/>
      <c r="E457" s="21"/>
      <c r="F457" s="21"/>
      <c r="G457" s="21"/>
      <c r="H457" s="21"/>
      <c r="I457" s="21"/>
      <c r="J457" s="13"/>
      <c r="K457" s="13"/>
      <c r="L457" s="13"/>
      <c r="M457" s="13"/>
    </row>
    <row r="458" spans="1:13" x14ac:dyDescent="0.2">
      <c r="A458" s="20"/>
      <c r="B458" s="21"/>
      <c r="C458" s="21"/>
      <c r="D458" s="21"/>
      <c r="E458" s="21"/>
      <c r="F458" s="21"/>
      <c r="G458" s="21"/>
      <c r="H458" s="21"/>
      <c r="I458" s="21"/>
      <c r="J458" s="14"/>
      <c r="K458" s="14"/>
      <c r="L458" s="14"/>
      <c r="M458" s="14"/>
    </row>
    <row r="459" spans="1:13" s="2" customFormat="1" x14ac:dyDescent="0.2">
      <c r="A459" s="22"/>
      <c r="B459" s="11"/>
      <c r="C459" s="21"/>
      <c r="D459" s="21"/>
      <c r="E459" s="21"/>
      <c r="F459" s="21"/>
      <c r="G459" s="21"/>
      <c r="H459" s="21"/>
      <c r="I459" s="21"/>
      <c r="J459" s="13"/>
      <c r="K459" s="13"/>
      <c r="L459" s="13"/>
      <c r="M459" s="13"/>
    </row>
    <row r="460" spans="1:13" x14ac:dyDescent="0.2">
      <c r="A460" s="22"/>
      <c r="B460" s="11"/>
      <c r="C460" s="21"/>
      <c r="D460" s="21"/>
      <c r="E460" s="21"/>
      <c r="F460" s="21"/>
      <c r="G460" s="21"/>
      <c r="H460" s="21"/>
      <c r="I460" s="21"/>
      <c r="J460" s="13"/>
      <c r="K460" s="13"/>
      <c r="L460" s="13"/>
      <c r="M460" s="13"/>
    </row>
    <row r="461" spans="1:13" x14ac:dyDescent="0.2">
      <c r="A461" s="10"/>
      <c r="B461" s="11"/>
      <c r="C461" s="23"/>
      <c r="D461" s="23"/>
      <c r="E461" s="23"/>
      <c r="F461" s="23"/>
      <c r="G461" s="23"/>
      <c r="H461" s="23"/>
      <c r="I461" s="23"/>
      <c r="J461" s="24"/>
      <c r="K461" s="24"/>
      <c r="L461" s="24"/>
      <c r="M461" s="24"/>
    </row>
    <row r="462" spans="1:13" ht="13.5" x14ac:dyDescent="0.2">
      <c r="A462" s="25"/>
      <c r="B462" s="11"/>
      <c r="C462" s="23"/>
      <c r="D462" s="23"/>
      <c r="E462" s="23"/>
      <c r="F462" s="23"/>
      <c r="G462" s="23"/>
      <c r="H462" s="23"/>
      <c r="I462" s="23"/>
      <c r="J462" s="24"/>
      <c r="K462" s="24"/>
      <c r="L462" s="24"/>
      <c r="M462" s="24"/>
    </row>
    <row r="463" spans="1:13" x14ac:dyDescent="0.2">
      <c r="A463" s="20"/>
      <c r="B463" s="11"/>
      <c r="C463" s="23"/>
      <c r="D463" s="23"/>
      <c r="E463" s="23"/>
      <c r="F463" s="23"/>
      <c r="G463" s="23"/>
      <c r="H463" s="23"/>
      <c r="I463" s="23"/>
      <c r="J463" s="24"/>
      <c r="K463" s="24"/>
      <c r="L463" s="24"/>
      <c r="M463" s="24"/>
    </row>
    <row r="464" spans="1:13" s="2" customFormat="1" x14ac:dyDescent="0.2">
      <c r="A464" s="20"/>
      <c r="B464" s="26"/>
      <c r="C464" s="12"/>
      <c r="D464" s="12"/>
      <c r="E464" s="12"/>
      <c r="F464" s="12"/>
      <c r="G464" s="12"/>
      <c r="H464" s="12"/>
      <c r="I464" s="12"/>
      <c r="J464" s="8"/>
      <c r="K464" s="8"/>
      <c r="L464" s="8"/>
      <c r="M464" s="8"/>
    </row>
    <row r="465" spans="1:13" s="2" customFormat="1" x14ac:dyDescent="0.2">
      <c r="A465" s="20"/>
      <c r="B465" s="26"/>
      <c r="C465" s="12"/>
      <c r="D465" s="12"/>
      <c r="E465" s="12"/>
      <c r="F465" s="12"/>
      <c r="G465" s="12"/>
      <c r="H465" s="12"/>
      <c r="I465" s="12"/>
      <c r="J465" s="8"/>
      <c r="K465" s="8"/>
      <c r="L465" s="8"/>
      <c r="M465" s="8"/>
    </row>
    <row r="466" spans="1:13" s="2" customFormat="1" x14ac:dyDescent="0.2">
      <c r="A466" s="20"/>
      <c r="B466" s="26"/>
      <c r="C466" s="12"/>
      <c r="D466" s="12"/>
      <c r="E466" s="12"/>
      <c r="F466" s="12"/>
      <c r="G466" s="12"/>
      <c r="H466" s="12"/>
      <c r="I466" s="12"/>
      <c r="J466" s="8"/>
      <c r="K466" s="8"/>
      <c r="L466" s="8"/>
      <c r="M466" s="8"/>
    </row>
    <row r="467" spans="1:13" s="2" customFormat="1" ht="13.5" x14ac:dyDescent="0.2">
      <c r="A467" s="25"/>
      <c r="B467" s="26"/>
      <c r="C467" s="12"/>
      <c r="D467" s="12"/>
      <c r="E467" s="12"/>
      <c r="F467" s="12"/>
      <c r="G467" s="12"/>
      <c r="H467" s="12"/>
      <c r="I467" s="12"/>
      <c r="J467" s="8"/>
      <c r="K467" s="8"/>
      <c r="L467" s="8"/>
      <c r="M467" s="8"/>
    </row>
    <row r="468" spans="1:13" x14ac:dyDescent="0.2">
      <c r="A468" s="20"/>
      <c r="B468" s="11"/>
      <c r="C468" s="23"/>
      <c r="D468" s="23"/>
      <c r="E468" s="23"/>
      <c r="F468" s="23"/>
      <c r="G468" s="23"/>
      <c r="H468" s="23"/>
      <c r="I468" s="23"/>
      <c r="J468" s="24"/>
      <c r="K468" s="24"/>
      <c r="L468" s="24"/>
      <c r="M468" s="24"/>
    </row>
    <row r="469" spans="1:13" x14ac:dyDescent="0.2">
      <c r="A469" s="20"/>
      <c r="B469" s="26"/>
      <c r="C469" s="23"/>
      <c r="D469" s="23"/>
      <c r="E469" s="23"/>
      <c r="F469" s="23"/>
      <c r="G469" s="23"/>
      <c r="H469" s="23"/>
      <c r="I469" s="23"/>
      <c r="J469" s="24"/>
      <c r="K469" s="24"/>
      <c r="L469" s="24"/>
      <c r="M469" s="24"/>
    </row>
    <row r="470" spans="1:13" x14ac:dyDescent="0.2">
      <c r="A470" s="20"/>
      <c r="B470" s="11"/>
      <c r="C470" s="23"/>
      <c r="D470" s="23"/>
      <c r="E470" s="23"/>
      <c r="F470" s="23"/>
      <c r="G470" s="23"/>
      <c r="H470" s="23"/>
      <c r="I470" s="23"/>
      <c r="J470" s="24"/>
      <c r="K470" s="24"/>
      <c r="L470" s="24"/>
      <c r="M470" s="24"/>
    </row>
    <row r="471" spans="1:13" x14ac:dyDescent="0.2">
      <c r="A471" s="20"/>
      <c r="B471" s="11"/>
      <c r="C471" s="23"/>
      <c r="D471" s="23"/>
      <c r="E471" s="23"/>
      <c r="F471" s="23"/>
      <c r="G471" s="23"/>
      <c r="H471" s="23"/>
      <c r="I471" s="23"/>
      <c r="J471" s="24"/>
      <c r="K471" s="24"/>
      <c r="L471" s="24"/>
      <c r="M471" s="24"/>
    </row>
    <row r="472" spans="1:13" x14ac:dyDescent="0.2">
      <c r="A472" s="20"/>
      <c r="B472" s="11"/>
      <c r="C472" s="23"/>
      <c r="D472" s="23"/>
      <c r="E472" s="23"/>
      <c r="F472" s="23"/>
      <c r="G472" s="23"/>
      <c r="H472" s="23"/>
      <c r="I472" s="23"/>
      <c r="J472" s="24"/>
      <c r="K472" s="24"/>
      <c r="L472" s="24"/>
      <c r="M472" s="24"/>
    </row>
    <row r="473" spans="1:13" x14ac:dyDescent="0.2">
      <c r="A473" s="27"/>
      <c r="B473" s="11"/>
      <c r="C473" s="23"/>
      <c r="D473" s="23"/>
      <c r="E473" s="23"/>
      <c r="F473" s="23"/>
      <c r="G473" s="23"/>
      <c r="H473" s="23"/>
      <c r="I473" s="23"/>
      <c r="J473" s="24"/>
      <c r="K473" s="24"/>
      <c r="L473" s="24"/>
      <c r="M473" s="24"/>
    </row>
    <row r="474" spans="1:13" x14ac:dyDescent="0.2">
      <c r="A474" s="20"/>
      <c r="B474" s="11"/>
      <c r="C474" s="23"/>
      <c r="D474" s="23"/>
      <c r="E474" s="23"/>
      <c r="F474" s="23"/>
      <c r="G474" s="23"/>
      <c r="H474" s="23"/>
      <c r="I474" s="23"/>
      <c r="J474" s="24"/>
      <c r="K474" s="24"/>
      <c r="L474" s="24"/>
      <c r="M474" s="24"/>
    </row>
    <row r="475" spans="1:13" ht="13.5" x14ac:dyDescent="0.2">
      <c r="A475" s="25"/>
      <c r="B475" s="11"/>
      <c r="C475" s="23"/>
      <c r="D475" s="23"/>
      <c r="E475" s="23"/>
      <c r="F475" s="23"/>
      <c r="G475" s="23"/>
      <c r="H475" s="23"/>
      <c r="I475" s="23"/>
      <c r="J475" s="24"/>
      <c r="K475" s="24"/>
      <c r="L475" s="24"/>
      <c r="M475" s="24"/>
    </row>
    <row r="476" spans="1:13" x14ac:dyDescent="0.2">
      <c r="A476" s="10"/>
      <c r="B476" s="11"/>
      <c r="C476" s="23"/>
      <c r="D476" s="23"/>
      <c r="E476" s="23"/>
      <c r="F476" s="23"/>
      <c r="G476" s="23"/>
      <c r="H476" s="23"/>
      <c r="I476" s="23"/>
      <c r="J476" s="24"/>
      <c r="K476" s="24"/>
      <c r="L476" s="24"/>
      <c r="M476" s="24"/>
    </row>
    <row r="477" spans="1:13" x14ac:dyDescent="0.2">
      <c r="A477" s="10"/>
      <c r="B477" s="11"/>
      <c r="C477" s="23"/>
      <c r="D477" s="23"/>
      <c r="E477" s="23"/>
      <c r="F477" s="23"/>
      <c r="G477" s="23"/>
      <c r="H477" s="23"/>
      <c r="I477" s="23"/>
      <c r="J477" s="24"/>
      <c r="K477" s="24"/>
      <c r="L477" s="24"/>
      <c r="M477" s="24"/>
    </row>
    <row r="478" spans="1:13" ht="13.5" x14ac:dyDescent="0.2">
      <c r="A478" s="25"/>
      <c r="B478" s="11"/>
      <c r="C478" s="23"/>
      <c r="D478" s="23"/>
      <c r="E478" s="23"/>
      <c r="F478" s="23"/>
      <c r="G478" s="23"/>
      <c r="H478" s="23"/>
      <c r="I478" s="23"/>
      <c r="J478" s="24"/>
      <c r="K478" s="24"/>
      <c r="L478" s="24"/>
      <c r="M478" s="24"/>
    </row>
    <row r="479" spans="1:13" x14ac:dyDescent="0.2">
      <c r="A479" s="27"/>
      <c r="B479" s="11"/>
      <c r="C479" s="23"/>
      <c r="D479" s="23"/>
      <c r="E479" s="23"/>
      <c r="F479" s="23"/>
      <c r="G479" s="23"/>
      <c r="H479" s="23"/>
      <c r="I479" s="23"/>
      <c r="J479" s="24"/>
      <c r="K479" s="24"/>
      <c r="L479" s="24"/>
      <c r="M479" s="24"/>
    </row>
    <row r="480" spans="1:13" ht="13.5" x14ac:dyDescent="0.2">
      <c r="A480" s="25"/>
      <c r="B480" s="11"/>
      <c r="C480" s="23"/>
      <c r="D480" s="23"/>
      <c r="E480" s="23"/>
      <c r="F480" s="23"/>
      <c r="G480" s="23"/>
      <c r="H480" s="23"/>
      <c r="I480" s="23"/>
      <c r="J480" s="24"/>
      <c r="K480" s="24"/>
      <c r="L480" s="24"/>
      <c r="M480" s="24"/>
    </row>
    <row r="481" spans="1:13" ht="13.5" x14ac:dyDescent="0.2">
      <c r="A481" s="25"/>
      <c r="B481" s="11"/>
      <c r="C481" s="23"/>
      <c r="D481" s="23"/>
      <c r="E481" s="23"/>
      <c r="F481" s="23"/>
      <c r="G481" s="23"/>
      <c r="H481" s="23"/>
      <c r="I481" s="23"/>
      <c r="J481" s="24"/>
      <c r="K481" s="24"/>
      <c r="L481" s="24"/>
      <c r="M481" s="24"/>
    </row>
    <row r="482" spans="1:13" x14ac:dyDescent="0.2">
      <c r="A482" s="10"/>
      <c r="B482" s="11"/>
      <c r="C482" s="23"/>
      <c r="D482" s="23"/>
      <c r="E482" s="23"/>
      <c r="F482" s="23"/>
      <c r="G482" s="23"/>
      <c r="H482" s="23"/>
      <c r="I482" s="23"/>
      <c r="J482" s="24"/>
      <c r="K482" s="24"/>
      <c r="L482" s="24"/>
      <c r="M482" s="24"/>
    </row>
    <row r="483" spans="1:13" x14ac:dyDescent="0.2">
      <c r="A483" s="10"/>
      <c r="B483" s="11"/>
      <c r="C483" s="23"/>
      <c r="D483" s="23"/>
      <c r="E483" s="23"/>
      <c r="F483" s="23"/>
      <c r="G483" s="23"/>
      <c r="H483" s="23"/>
      <c r="I483" s="23"/>
      <c r="J483" s="24"/>
      <c r="K483" s="24"/>
      <c r="L483" s="24"/>
      <c r="M483" s="24"/>
    </row>
    <row r="484" spans="1:13" x14ac:dyDescent="0.2">
      <c r="A484" s="10"/>
      <c r="B484" s="11"/>
      <c r="C484" s="28"/>
      <c r="D484" s="28"/>
      <c r="E484" s="28"/>
      <c r="F484" s="28"/>
      <c r="G484" s="28"/>
      <c r="H484" s="28"/>
      <c r="I484" s="28"/>
      <c r="J484" s="9"/>
      <c r="K484" s="9"/>
      <c r="L484" s="9"/>
      <c r="M484" s="9"/>
    </row>
    <row r="485" spans="1:13" x14ac:dyDescent="0.2">
      <c r="A485" s="27"/>
      <c r="B485" s="11"/>
      <c r="C485" s="23"/>
      <c r="D485" s="23"/>
      <c r="E485" s="23"/>
      <c r="F485" s="23"/>
      <c r="G485" s="23"/>
      <c r="H485" s="23"/>
      <c r="I485" s="23"/>
      <c r="J485" s="24"/>
      <c r="K485" s="24"/>
      <c r="L485" s="24"/>
      <c r="M485" s="24"/>
    </row>
    <row r="486" spans="1:13" x14ac:dyDescent="0.2">
      <c r="A486" s="20"/>
      <c r="B486" s="11"/>
      <c r="C486" s="23"/>
      <c r="D486" s="23"/>
      <c r="E486" s="23"/>
      <c r="F486" s="23"/>
      <c r="G486" s="23"/>
      <c r="H486" s="23"/>
      <c r="I486" s="23"/>
      <c r="J486" s="8"/>
      <c r="K486" s="8"/>
      <c r="L486" s="8"/>
      <c r="M486" s="8"/>
    </row>
    <row r="487" spans="1:13" s="2" customFormat="1" ht="13.5" x14ac:dyDescent="0.2">
      <c r="A487" s="25"/>
      <c r="B487" s="26"/>
      <c r="C487" s="12"/>
      <c r="D487" s="12"/>
      <c r="E487" s="12"/>
      <c r="F487" s="12"/>
      <c r="G487" s="12"/>
      <c r="H487" s="12"/>
      <c r="I487" s="12"/>
      <c r="J487" s="8"/>
      <c r="K487" s="8"/>
      <c r="L487" s="8"/>
      <c r="M487" s="8"/>
    </row>
    <row r="488" spans="1:13" x14ac:dyDescent="0.2">
      <c r="A488" s="10"/>
      <c r="B488" s="11"/>
      <c r="C488" s="23"/>
      <c r="D488" s="23"/>
      <c r="E488" s="23"/>
      <c r="F488" s="23"/>
      <c r="G488" s="23"/>
      <c r="H488" s="23"/>
      <c r="I488" s="23"/>
      <c r="J488" s="24"/>
      <c r="K488" s="24"/>
      <c r="L488" s="24"/>
      <c r="M488" s="24"/>
    </row>
    <row r="489" spans="1:13" x14ac:dyDescent="0.2">
      <c r="A489" s="27"/>
      <c r="B489" s="11"/>
      <c r="C489" s="23"/>
      <c r="D489" s="23"/>
      <c r="E489" s="23"/>
      <c r="F489" s="23"/>
      <c r="G489" s="23"/>
      <c r="H489" s="23"/>
      <c r="I489" s="23"/>
      <c r="J489" s="24"/>
      <c r="K489" s="24"/>
      <c r="L489" s="24"/>
      <c r="M489" s="24"/>
    </row>
    <row r="490" spans="1:13" x14ac:dyDescent="0.2">
      <c r="A490" s="27"/>
      <c r="B490" s="11"/>
      <c r="C490" s="23"/>
      <c r="D490" s="23"/>
      <c r="E490" s="23"/>
      <c r="F490" s="23"/>
      <c r="G490" s="23"/>
      <c r="H490" s="23"/>
      <c r="I490" s="23"/>
      <c r="J490" s="24"/>
      <c r="K490" s="24"/>
      <c r="L490" s="24"/>
      <c r="M490" s="24"/>
    </row>
    <row r="491" spans="1:13" x14ac:dyDescent="0.2">
      <c r="A491" s="27"/>
      <c r="B491" s="11"/>
      <c r="C491" s="23"/>
      <c r="D491" s="23"/>
      <c r="E491" s="23"/>
      <c r="F491" s="23"/>
      <c r="G491" s="23"/>
      <c r="H491" s="23"/>
      <c r="I491" s="23"/>
      <c r="J491" s="24"/>
      <c r="K491" s="24"/>
      <c r="L491" s="24"/>
      <c r="M491" s="24"/>
    </row>
    <row r="492" spans="1:13" ht="13.5" x14ac:dyDescent="0.2">
      <c r="A492" s="25"/>
      <c r="B492" s="11"/>
      <c r="C492" s="23"/>
      <c r="D492" s="23"/>
      <c r="E492" s="23"/>
      <c r="F492" s="23"/>
      <c r="G492" s="23"/>
      <c r="H492" s="23"/>
      <c r="I492" s="23"/>
      <c r="J492" s="24"/>
      <c r="K492" s="24"/>
      <c r="L492" s="24"/>
      <c r="M492" s="24"/>
    </row>
    <row r="493" spans="1:13" x14ac:dyDescent="0.2">
      <c r="A493" s="27"/>
      <c r="B493" s="11"/>
      <c r="C493" s="23"/>
      <c r="D493" s="23"/>
      <c r="E493" s="23"/>
      <c r="F493" s="23"/>
      <c r="G493" s="23"/>
      <c r="H493" s="23"/>
      <c r="I493" s="23"/>
      <c r="J493" s="24"/>
      <c r="K493" s="24"/>
      <c r="L493" s="24"/>
      <c r="M493" s="24"/>
    </row>
    <row r="494" spans="1:13" x14ac:dyDescent="0.2">
      <c r="A494" s="20"/>
      <c r="B494" s="11"/>
      <c r="C494" s="23"/>
      <c r="D494" s="23"/>
      <c r="E494" s="23"/>
      <c r="F494" s="23"/>
      <c r="G494" s="23"/>
      <c r="H494" s="23"/>
      <c r="I494" s="23"/>
      <c r="J494" s="24"/>
      <c r="K494" s="24"/>
      <c r="L494" s="24"/>
      <c r="M494" s="24"/>
    </row>
    <row r="495" spans="1:13" x14ac:dyDescent="0.2">
      <c r="A495" s="27"/>
      <c r="B495" s="11"/>
      <c r="C495" s="23"/>
      <c r="D495" s="23"/>
      <c r="E495" s="23"/>
      <c r="F495" s="23"/>
      <c r="G495" s="23"/>
      <c r="H495" s="23"/>
      <c r="I495" s="23"/>
      <c r="J495" s="29"/>
      <c r="K495" s="29"/>
      <c r="L495" s="29"/>
      <c r="M495" s="29"/>
    </row>
    <row r="496" spans="1:13" x14ac:dyDescent="0.2">
      <c r="A496" s="27"/>
      <c r="B496" s="21"/>
      <c r="C496" s="28"/>
      <c r="D496" s="28"/>
      <c r="E496" s="28"/>
      <c r="F496" s="28"/>
      <c r="G496" s="28"/>
      <c r="H496" s="28"/>
      <c r="I496" s="28"/>
      <c r="J496" s="7"/>
      <c r="K496" s="7"/>
      <c r="L496" s="7"/>
      <c r="M496" s="7"/>
    </row>
    <row r="497" spans="1:13" ht="13.5" x14ac:dyDescent="0.2">
      <c r="A497" s="25"/>
      <c r="B497" s="11"/>
      <c r="C497" s="23"/>
      <c r="D497" s="23"/>
      <c r="E497" s="23"/>
      <c r="F497" s="23"/>
      <c r="G497" s="23"/>
      <c r="H497" s="23"/>
      <c r="I497" s="23"/>
      <c r="J497" s="24"/>
      <c r="K497" s="24"/>
      <c r="L497" s="24"/>
      <c r="M497" s="24"/>
    </row>
    <row r="498" spans="1:13" s="2" customFormat="1" x14ac:dyDescent="0.2">
      <c r="A498" s="20"/>
      <c r="B498" s="26"/>
      <c r="C498" s="12"/>
      <c r="D498" s="12"/>
      <c r="E498" s="12"/>
      <c r="F498" s="12"/>
      <c r="G498" s="12"/>
      <c r="H498" s="12"/>
      <c r="I498" s="12"/>
      <c r="J498" s="30"/>
      <c r="K498" s="30"/>
      <c r="L498" s="30"/>
      <c r="M498" s="30"/>
    </row>
    <row r="499" spans="1:13" ht="13.5" x14ac:dyDescent="0.2">
      <c r="A499" s="25"/>
      <c r="B499" s="11"/>
      <c r="C499" s="23"/>
      <c r="D499" s="23"/>
      <c r="E499" s="23"/>
      <c r="F499" s="23"/>
      <c r="G499" s="23"/>
      <c r="H499" s="23"/>
      <c r="I499" s="23"/>
      <c r="J499" s="6"/>
      <c r="K499" s="6"/>
      <c r="L499" s="6"/>
      <c r="M499" s="6"/>
    </row>
    <row r="500" spans="1:13" s="2" customFormat="1" x14ac:dyDescent="0.2">
      <c r="A500" s="20"/>
      <c r="B500" s="26"/>
      <c r="C500" s="12"/>
      <c r="D500" s="12"/>
      <c r="E500" s="12"/>
      <c r="F500" s="12"/>
      <c r="G500" s="12"/>
      <c r="H500" s="12"/>
      <c r="I500" s="12"/>
      <c r="J500" s="30"/>
      <c r="K500" s="30"/>
      <c r="L500" s="30"/>
      <c r="M500" s="30"/>
    </row>
    <row r="501" spans="1:13" x14ac:dyDescent="0.2">
      <c r="A501" s="27"/>
      <c r="B501" s="11"/>
      <c r="C501" s="23"/>
      <c r="D501" s="23"/>
      <c r="E501" s="23"/>
      <c r="F501" s="23"/>
      <c r="G501" s="23"/>
      <c r="H501" s="23"/>
      <c r="I501" s="23"/>
      <c r="J501" s="6"/>
      <c r="K501" s="6"/>
      <c r="L501" s="6"/>
      <c r="M501" s="6"/>
    </row>
    <row r="502" spans="1:13" s="2" customFormat="1" x14ac:dyDescent="0.2">
      <c r="A502" s="20"/>
      <c r="B502" s="26"/>
      <c r="C502" s="12"/>
      <c r="D502" s="12"/>
      <c r="E502" s="12"/>
      <c r="F502" s="12"/>
      <c r="G502" s="12"/>
      <c r="H502" s="12"/>
      <c r="I502" s="12"/>
      <c r="J502" s="30"/>
      <c r="K502" s="30"/>
      <c r="L502" s="30"/>
      <c r="M502" s="30"/>
    </row>
    <row r="503" spans="1:13" s="2" customFormat="1" ht="13.5" x14ac:dyDescent="0.2">
      <c r="A503" s="25"/>
      <c r="B503" s="26"/>
      <c r="C503" s="12"/>
      <c r="D503" s="12"/>
      <c r="E503" s="12"/>
      <c r="F503" s="12"/>
      <c r="G503" s="12"/>
      <c r="H503" s="12"/>
      <c r="I503" s="12"/>
      <c r="J503" s="30"/>
      <c r="K503" s="30"/>
      <c r="L503" s="30"/>
      <c r="M503" s="30"/>
    </row>
    <row r="504" spans="1:13" s="2" customFormat="1" x14ac:dyDescent="0.2">
      <c r="A504" s="20"/>
      <c r="B504" s="26"/>
      <c r="C504" s="12"/>
      <c r="D504" s="12"/>
      <c r="E504" s="12"/>
      <c r="F504" s="12"/>
      <c r="G504" s="12"/>
      <c r="H504" s="12"/>
      <c r="I504" s="12"/>
      <c r="J504" s="30"/>
      <c r="K504" s="30"/>
      <c r="L504" s="30"/>
      <c r="M504" s="30"/>
    </row>
    <row r="505" spans="1:13" s="2" customFormat="1" ht="13.5" x14ac:dyDescent="0.2">
      <c r="A505" s="25"/>
      <c r="B505" s="26"/>
      <c r="C505" s="12"/>
      <c r="D505" s="12"/>
      <c r="E505" s="12"/>
      <c r="F505" s="12"/>
      <c r="G505" s="12"/>
      <c r="H505" s="12"/>
      <c r="I505" s="12"/>
      <c r="J505" s="30"/>
      <c r="K505" s="30"/>
      <c r="L505" s="30"/>
      <c r="M505" s="30"/>
    </row>
    <row r="506" spans="1:13" x14ac:dyDescent="0.2">
      <c r="A506" s="20"/>
      <c r="B506" s="11"/>
      <c r="C506" s="23"/>
      <c r="D506" s="23"/>
      <c r="E506" s="23"/>
      <c r="F506" s="23"/>
      <c r="G506" s="23"/>
      <c r="H506" s="23"/>
      <c r="I506" s="23"/>
      <c r="J506" s="31"/>
      <c r="K506" s="31"/>
      <c r="L506" s="31"/>
      <c r="M506" s="31"/>
    </row>
    <row r="507" spans="1:13" x14ac:dyDescent="0.2">
      <c r="A507" s="20"/>
      <c r="B507" s="21"/>
      <c r="C507" s="21"/>
      <c r="D507" s="21"/>
      <c r="E507" s="21"/>
      <c r="F507" s="21"/>
      <c r="G507" s="21"/>
      <c r="H507" s="21"/>
      <c r="I507" s="21"/>
      <c r="J507" s="13"/>
      <c r="K507" s="13"/>
      <c r="L507" s="13"/>
      <c r="M507" s="13"/>
    </row>
    <row r="508" spans="1:13" x14ac:dyDescent="0.2">
      <c r="A508" s="20"/>
      <c r="B508" s="21"/>
      <c r="C508" s="21"/>
      <c r="D508" s="21"/>
      <c r="E508" s="21"/>
      <c r="F508" s="21"/>
      <c r="G508" s="21"/>
      <c r="H508" s="21"/>
      <c r="I508" s="21"/>
      <c r="J508" s="13"/>
      <c r="K508" s="13"/>
      <c r="L508" s="13"/>
      <c r="M508" s="13"/>
    </row>
    <row r="509" spans="1:13" ht="13.5" x14ac:dyDescent="0.2">
      <c r="A509" s="25"/>
      <c r="B509" s="11"/>
      <c r="C509" s="21"/>
      <c r="D509" s="21"/>
      <c r="E509" s="21"/>
      <c r="F509" s="21"/>
      <c r="G509" s="21"/>
      <c r="H509" s="21"/>
      <c r="I509" s="21"/>
      <c r="J509" s="13"/>
      <c r="K509" s="13"/>
      <c r="L509" s="13"/>
      <c r="M509" s="13"/>
    </row>
    <row r="510" spans="1:13" s="2" customFormat="1" x14ac:dyDescent="0.2">
      <c r="A510" s="20"/>
      <c r="B510" s="26"/>
      <c r="C510" s="32"/>
      <c r="D510" s="32"/>
      <c r="E510" s="32"/>
      <c r="F510" s="32"/>
      <c r="G510" s="32"/>
      <c r="H510" s="32"/>
      <c r="I510" s="32"/>
      <c r="J510" s="14"/>
      <c r="K510" s="14"/>
      <c r="L510" s="14"/>
      <c r="M510" s="14"/>
    </row>
    <row r="511" spans="1:13" x14ac:dyDescent="0.2">
      <c r="A511" s="27"/>
      <c r="B511" s="11"/>
      <c r="C511" s="21"/>
      <c r="D511" s="21"/>
      <c r="E511" s="21"/>
      <c r="F511" s="21"/>
      <c r="G511" s="21"/>
      <c r="H511" s="21"/>
      <c r="I511" s="21"/>
      <c r="J511" s="6"/>
      <c r="K511" s="6"/>
      <c r="L511" s="6"/>
      <c r="M511" s="6"/>
    </row>
    <row r="512" spans="1:13" s="2" customFormat="1" x14ac:dyDescent="0.2">
      <c r="A512" s="20"/>
      <c r="B512" s="26"/>
      <c r="C512" s="32"/>
      <c r="D512" s="32"/>
      <c r="E512" s="32"/>
      <c r="F512" s="32"/>
      <c r="G512" s="32"/>
      <c r="H512" s="32"/>
      <c r="I512" s="32"/>
      <c r="J512" s="14"/>
      <c r="K512" s="14"/>
      <c r="L512" s="14"/>
      <c r="M512" s="14"/>
    </row>
    <row r="513" spans="1:13" x14ac:dyDescent="0.2">
      <c r="A513" s="27"/>
      <c r="B513" s="11"/>
      <c r="C513" s="21"/>
      <c r="D513" s="21"/>
      <c r="E513" s="21"/>
      <c r="F513" s="21"/>
      <c r="G513" s="21"/>
      <c r="H513" s="21"/>
      <c r="I513" s="21"/>
      <c r="J513" s="6"/>
      <c r="K513" s="6"/>
      <c r="L513" s="6"/>
      <c r="M513" s="6"/>
    </row>
    <row r="514" spans="1:13" x14ac:dyDescent="0.2">
      <c r="A514" s="20"/>
      <c r="B514" s="11"/>
      <c r="C514" s="21"/>
      <c r="D514" s="21"/>
      <c r="E514" s="21"/>
      <c r="F514" s="21"/>
      <c r="G514" s="21"/>
      <c r="H514" s="21"/>
      <c r="I514" s="21"/>
      <c r="J514" s="13"/>
      <c r="K514" s="13"/>
      <c r="L514" s="13"/>
      <c r="M514" s="13"/>
    </row>
    <row r="515" spans="1:13" x14ac:dyDescent="0.2">
      <c r="A515" s="20"/>
      <c r="B515" s="21"/>
      <c r="C515" s="21"/>
      <c r="D515" s="21"/>
      <c r="E515" s="21"/>
      <c r="F515" s="21"/>
      <c r="G515" s="21"/>
      <c r="H515" s="21"/>
      <c r="I515" s="21"/>
      <c r="J515" s="14"/>
      <c r="K515" s="14"/>
      <c r="L515" s="14"/>
      <c r="M515" s="14"/>
    </row>
    <row r="516" spans="1:13" x14ac:dyDescent="0.2">
      <c r="A516" s="27"/>
      <c r="B516" s="21"/>
      <c r="C516" s="21"/>
      <c r="D516" s="21"/>
      <c r="E516" s="21"/>
      <c r="F516" s="21"/>
      <c r="G516" s="21"/>
      <c r="H516" s="21"/>
      <c r="I516" s="21"/>
      <c r="J516" s="14"/>
      <c r="K516" s="14"/>
      <c r="L516" s="14"/>
      <c r="M516" s="14"/>
    </row>
    <row r="517" spans="1:13" ht="13.5" x14ac:dyDescent="0.2">
      <c r="A517" s="25"/>
      <c r="B517" s="21"/>
      <c r="C517" s="21"/>
      <c r="D517" s="21"/>
      <c r="E517" s="21"/>
      <c r="F517" s="21"/>
      <c r="G517" s="21"/>
      <c r="H517" s="21"/>
      <c r="I517" s="21"/>
      <c r="J517" s="14"/>
      <c r="K517" s="14"/>
      <c r="L517" s="14"/>
      <c r="M517" s="14"/>
    </row>
    <row r="518" spans="1:13" s="2" customFormat="1" x14ac:dyDescent="0.2">
      <c r="A518" s="27"/>
      <c r="B518" s="32"/>
      <c r="C518" s="32"/>
      <c r="D518" s="32"/>
      <c r="E518" s="32"/>
      <c r="F518" s="32"/>
      <c r="G518" s="32"/>
      <c r="H518" s="32"/>
      <c r="I518" s="32"/>
      <c r="J518" s="14"/>
      <c r="K518" s="14"/>
      <c r="L518" s="14"/>
      <c r="M518" s="14"/>
    </row>
    <row r="519" spans="1:13" x14ac:dyDescent="0.2">
      <c r="A519" s="20"/>
      <c r="B519" s="21"/>
      <c r="C519" s="21"/>
      <c r="D519" s="21"/>
      <c r="E519" s="21"/>
      <c r="F519" s="21"/>
      <c r="G519" s="21"/>
      <c r="H519" s="21"/>
      <c r="I519" s="21"/>
      <c r="J519" s="6"/>
      <c r="K519" s="6"/>
      <c r="L519" s="6"/>
      <c r="M519" s="6"/>
    </row>
    <row r="520" spans="1:13" x14ac:dyDescent="0.2">
      <c r="A520" s="27"/>
      <c r="B520" s="11"/>
      <c r="C520" s="21"/>
      <c r="D520" s="21"/>
      <c r="E520" s="21"/>
      <c r="F520" s="21"/>
      <c r="G520" s="21"/>
      <c r="H520" s="21"/>
      <c r="I520" s="21"/>
      <c r="J520" s="13"/>
      <c r="K520" s="13"/>
      <c r="L520" s="13"/>
      <c r="M520" s="13"/>
    </row>
    <row r="521" spans="1:13" x14ac:dyDescent="0.2">
      <c r="A521" s="27"/>
      <c r="B521" s="11"/>
      <c r="C521" s="21"/>
      <c r="D521" s="21"/>
      <c r="E521" s="21"/>
      <c r="F521" s="21"/>
      <c r="G521" s="21"/>
      <c r="H521" s="21"/>
      <c r="I521" s="21"/>
      <c r="J521" s="13"/>
      <c r="K521" s="13"/>
      <c r="L521" s="13"/>
      <c r="M521" s="13"/>
    </row>
    <row r="522" spans="1:13" ht="13.5" x14ac:dyDescent="0.2">
      <c r="A522" s="25"/>
      <c r="B522" s="11"/>
      <c r="C522" s="21"/>
      <c r="D522" s="21"/>
      <c r="E522" s="21"/>
      <c r="F522" s="21"/>
      <c r="G522" s="21"/>
      <c r="H522" s="21"/>
      <c r="I522" s="21"/>
      <c r="J522" s="13"/>
      <c r="K522" s="13"/>
      <c r="L522" s="13"/>
      <c r="M522" s="13"/>
    </row>
    <row r="523" spans="1:13" x14ac:dyDescent="0.2">
      <c r="A523" s="20"/>
      <c r="B523" s="11"/>
      <c r="C523" s="21"/>
      <c r="D523" s="21"/>
      <c r="E523" s="21"/>
      <c r="F523" s="21"/>
      <c r="G523" s="21"/>
      <c r="H523" s="21"/>
      <c r="I523" s="21"/>
      <c r="J523" s="13"/>
      <c r="K523" s="13"/>
      <c r="L523" s="13"/>
      <c r="M523" s="13"/>
    </row>
    <row r="524" spans="1:13" ht="13.5" x14ac:dyDescent="0.2">
      <c r="A524" s="25"/>
      <c r="B524" s="11"/>
      <c r="C524" s="21"/>
      <c r="D524" s="21"/>
      <c r="E524" s="21"/>
      <c r="F524" s="21"/>
      <c r="G524" s="21"/>
      <c r="H524" s="21"/>
      <c r="I524" s="21"/>
      <c r="J524" s="13"/>
      <c r="K524" s="13"/>
      <c r="L524" s="13"/>
      <c r="M524" s="13"/>
    </row>
    <row r="525" spans="1:13" x14ac:dyDescent="0.2">
      <c r="A525" s="20"/>
      <c r="B525" s="11"/>
      <c r="C525" s="21"/>
      <c r="D525" s="21"/>
      <c r="E525" s="21"/>
      <c r="F525" s="21"/>
      <c r="G525" s="21"/>
      <c r="H525" s="21"/>
      <c r="I525" s="21"/>
      <c r="J525" s="33"/>
      <c r="K525" s="33"/>
      <c r="L525" s="33"/>
      <c r="M525" s="33"/>
    </row>
    <row r="526" spans="1:13" x14ac:dyDescent="0.2">
      <c r="A526" s="27"/>
      <c r="B526" s="11"/>
      <c r="C526" s="21"/>
      <c r="D526" s="21"/>
      <c r="E526" s="21"/>
      <c r="F526" s="21"/>
      <c r="G526" s="21"/>
      <c r="H526" s="21"/>
      <c r="I526" s="21"/>
      <c r="J526" s="13"/>
      <c r="K526" s="13"/>
      <c r="L526" s="13"/>
      <c r="M526" s="13"/>
    </row>
    <row r="527" spans="1:13" x14ac:dyDescent="0.2">
      <c r="A527" s="20"/>
      <c r="B527" s="21"/>
      <c r="C527" s="21"/>
      <c r="D527" s="21"/>
      <c r="E527" s="21"/>
      <c r="F527" s="21"/>
      <c r="G527" s="21"/>
      <c r="H527" s="21"/>
      <c r="I527" s="21"/>
      <c r="J527" s="33"/>
      <c r="K527" s="33"/>
      <c r="L527" s="33"/>
      <c r="M527" s="33"/>
    </row>
    <row r="528" spans="1:13" ht="13.5" x14ac:dyDescent="0.2">
      <c r="A528" s="25"/>
      <c r="B528" s="11"/>
      <c r="C528" s="21"/>
      <c r="D528" s="21"/>
      <c r="E528" s="21"/>
      <c r="F528" s="21"/>
      <c r="G528" s="21"/>
      <c r="H528" s="21"/>
      <c r="I528" s="21"/>
      <c r="J528" s="13"/>
      <c r="K528" s="13"/>
      <c r="L528" s="13"/>
      <c r="M528" s="13"/>
    </row>
    <row r="529" spans="1:13" x14ac:dyDescent="0.2">
      <c r="A529" s="20"/>
      <c r="B529" s="21"/>
      <c r="C529" s="21"/>
      <c r="D529" s="21"/>
      <c r="E529" s="21"/>
      <c r="F529" s="21"/>
      <c r="G529" s="21"/>
      <c r="H529" s="21"/>
      <c r="I529" s="21"/>
      <c r="J529" s="33"/>
      <c r="K529" s="33"/>
      <c r="L529" s="33"/>
      <c r="M529" s="33"/>
    </row>
    <row r="530" spans="1:13" ht="13.5" x14ac:dyDescent="0.2">
      <c r="A530" s="25"/>
      <c r="B530" s="11"/>
      <c r="C530" s="21"/>
      <c r="D530" s="21"/>
      <c r="E530" s="21"/>
      <c r="F530" s="21"/>
      <c r="G530" s="21"/>
      <c r="H530" s="21"/>
      <c r="I530" s="21"/>
      <c r="J530" s="13"/>
      <c r="K530" s="13"/>
      <c r="L530" s="13"/>
      <c r="M530" s="13"/>
    </row>
    <row r="531" spans="1:13" x14ac:dyDescent="0.2">
      <c r="A531" s="20"/>
      <c r="B531" s="21"/>
      <c r="C531" s="21"/>
      <c r="D531" s="21"/>
      <c r="E531" s="21"/>
      <c r="F531" s="21"/>
      <c r="G531" s="21"/>
      <c r="H531" s="21"/>
      <c r="I531" s="21"/>
      <c r="J531" s="33"/>
      <c r="K531" s="33"/>
      <c r="L531" s="33"/>
      <c r="M531" s="33"/>
    </row>
    <row r="532" spans="1:13" x14ac:dyDescent="0.2">
      <c r="A532" s="20"/>
      <c r="B532" s="11"/>
      <c r="C532" s="21"/>
      <c r="D532" s="21"/>
      <c r="E532" s="21"/>
      <c r="F532" s="21"/>
      <c r="G532" s="21"/>
      <c r="H532" s="21"/>
      <c r="I532" s="21"/>
      <c r="J532" s="13"/>
      <c r="K532" s="13"/>
      <c r="L532" s="13"/>
      <c r="M532" s="13"/>
    </row>
    <row r="533" spans="1:13" x14ac:dyDescent="0.2">
      <c r="A533" s="20"/>
      <c r="B533" s="21"/>
      <c r="C533" s="21"/>
      <c r="D533" s="21"/>
      <c r="E533" s="21"/>
      <c r="F533" s="21"/>
      <c r="G533" s="21"/>
      <c r="H533" s="21"/>
      <c r="I533" s="21"/>
      <c r="J533" s="33"/>
      <c r="K533" s="33"/>
      <c r="L533" s="33"/>
      <c r="M533" s="33"/>
    </row>
    <row r="534" spans="1:13" ht="13.5" x14ac:dyDescent="0.2">
      <c r="A534" s="25"/>
      <c r="B534" s="11"/>
      <c r="C534" s="21"/>
      <c r="D534" s="21"/>
      <c r="E534" s="21"/>
      <c r="F534" s="21"/>
      <c r="G534" s="21"/>
      <c r="H534" s="21"/>
      <c r="I534" s="21"/>
      <c r="J534" s="13"/>
      <c r="K534" s="13"/>
      <c r="L534" s="13"/>
      <c r="M534" s="13"/>
    </row>
    <row r="535" spans="1:13" x14ac:dyDescent="0.2">
      <c r="A535" s="20"/>
      <c r="B535" s="21"/>
      <c r="C535" s="21"/>
      <c r="D535" s="21"/>
      <c r="E535" s="21"/>
      <c r="F535" s="21"/>
      <c r="G535" s="21"/>
      <c r="H535" s="21"/>
      <c r="I535" s="21"/>
      <c r="J535" s="33"/>
      <c r="K535" s="33"/>
      <c r="L535" s="33"/>
      <c r="M535" s="33"/>
    </row>
    <row r="536" spans="1:13" x14ac:dyDescent="0.2">
      <c r="A536" s="27"/>
      <c r="B536" s="11"/>
      <c r="C536" s="21"/>
      <c r="D536" s="21"/>
      <c r="E536" s="21"/>
      <c r="F536" s="21"/>
      <c r="G536" s="21"/>
      <c r="H536" s="21"/>
      <c r="I536" s="21"/>
      <c r="J536" s="13"/>
      <c r="K536" s="13"/>
      <c r="L536" s="13"/>
      <c r="M536" s="13"/>
    </row>
    <row r="537" spans="1:13" x14ac:dyDescent="0.2">
      <c r="A537" s="20"/>
      <c r="B537" s="11"/>
      <c r="C537" s="21"/>
      <c r="D537" s="21"/>
      <c r="E537" s="21"/>
      <c r="F537" s="21"/>
      <c r="G537" s="21"/>
      <c r="H537" s="21"/>
      <c r="I537" s="21"/>
      <c r="J537" s="33"/>
      <c r="K537" s="33"/>
      <c r="L537" s="33"/>
      <c r="M537" s="33"/>
    </row>
    <row r="538" spans="1:13" x14ac:dyDescent="0.2">
      <c r="A538" s="27"/>
      <c r="B538" s="11"/>
      <c r="C538" s="21"/>
      <c r="D538" s="21"/>
      <c r="E538" s="21"/>
      <c r="F538" s="21"/>
      <c r="G538" s="21"/>
      <c r="H538" s="21"/>
      <c r="I538" s="21"/>
      <c r="J538" s="13"/>
      <c r="K538" s="13"/>
      <c r="L538" s="13"/>
      <c r="M538" s="13"/>
    </row>
    <row r="539" spans="1:13" x14ac:dyDescent="0.2">
      <c r="A539" s="20"/>
      <c r="B539" s="11"/>
      <c r="C539" s="21"/>
      <c r="D539" s="21"/>
      <c r="E539" s="21"/>
      <c r="F539" s="21"/>
      <c r="G539" s="21"/>
      <c r="H539" s="21"/>
      <c r="I539" s="21"/>
      <c r="J539" s="33"/>
      <c r="K539" s="33"/>
      <c r="L539" s="33"/>
      <c r="M539" s="33"/>
    </row>
    <row r="540" spans="1:13" x14ac:dyDescent="0.2">
      <c r="A540" s="20"/>
      <c r="B540" s="11"/>
      <c r="C540" s="21"/>
      <c r="D540" s="21"/>
      <c r="E540" s="21"/>
      <c r="F540" s="21"/>
      <c r="G540" s="21"/>
      <c r="H540" s="21"/>
      <c r="I540" s="21"/>
      <c r="J540" s="13"/>
      <c r="K540" s="13"/>
      <c r="L540" s="13"/>
      <c r="M540" s="13"/>
    </row>
    <row r="541" spans="1:13" x14ac:dyDescent="0.2">
      <c r="A541" s="27"/>
      <c r="B541" s="11"/>
      <c r="C541" s="21"/>
      <c r="D541" s="21"/>
      <c r="E541" s="21"/>
      <c r="F541" s="21"/>
      <c r="G541" s="21"/>
      <c r="H541" s="21"/>
      <c r="I541" s="21"/>
      <c r="J541" s="13"/>
      <c r="K541" s="13"/>
      <c r="L541" s="13"/>
      <c r="M541" s="13"/>
    </row>
    <row r="542" spans="1:13" x14ac:dyDescent="0.2">
      <c r="A542" s="10"/>
      <c r="B542" s="11"/>
      <c r="C542" s="21"/>
      <c r="D542" s="21"/>
      <c r="E542" s="21"/>
      <c r="F542" s="21"/>
      <c r="G542" s="21"/>
      <c r="H542" s="21"/>
      <c r="I542" s="21"/>
      <c r="J542" s="13"/>
      <c r="K542" s="13"/>
      <c r="L542" s="13"/>
      <c r="M542" s="13"/>
    </row>
    <row r="543" spans="1:13" x14ac:dyDescent="0.2">
      <c r="A543" s="10"/>
      <c r="B543" s="11"/>
      <c r="C543" s="21"/>
      <c r="D543" s="21"/>
      <c r="E543" s="21"/>
      <c r="F543" s="21"/>
      <c r="G543" s="21"/>
      <c r="H543" s="21"/>
      <c r="I543" s="21"/>
      <c r="J543" s="13"/>
      <c r="K543" s="13"/>
      <c r="L543" s="13"/>
      <c r="M543" s="13"/>
    </row>
    <row r="544" spans="1:13" x14ac:dyDescent="0.2">
      <c r="A544" s="22"/>
      <c r="B544" s="11"/>
      <c r="C544" s="21"/>
      <c r="D544" s="21"/>
      <c r="E544" s="21"/>
      <c r="F544" s="21"/>
      <c r="G544" s="21"/>
      <c r="H544" s="21"/>
      <c r="I544" s="21"/>
      <c r="J544" s="13"/>
      <c r="K544" s="13"/>
      <c r="L544" s="13"/>
      <c r="M544" s="13"/>
    </row>
    <row r="545" spans="1:13" x14ac:dyDescent="0.2">
      <c r="A545" s="22"/>
      <c r="B545" s="11"/>
      <c r="C545" s="21"/>
      <c r="D545" s="21"/>
      <c r="E545" s="21"/>
      <c r="F545" s="21"/>
      <c r="G545" s="21"/>
      <c r="H545" s="21"/>
      <c r="I545" s="21"/>
      <c r="J545" s="13"/>
      <c r="K545" s="13"/>
      <c r="L545" s="13"/>
      <c r="M545" s="13"/>
    </row>
    <row r="546" spans="1:13" x14ac:dyDescent="0.2">
      <c r="A546" s="10"/>
      <c r="B546" s="11"/>
      <c r="C546" s="21"/>
      <c r="D546" s="21"/>
      <c r="E546" s="21"/>
      <c r="F546" s="21"/>
      <c r="G546" s="21"/>
      <c r="H546" s="21"/>
      <c r="I546" s="21"/>
      <c r="J546" s="13"/>
      <c r="K546" s="13"/>
      <c r="L546" s="13"/>
      <c r="M546" s="13"/>
    </row>
    <row r="547" spans="1:13" x14ac:dyDescent="0.2">
      <c r="A547" s="22"/>
      <c r="B547" s="11"/>
      <c r="C547" s="21"/>
      <c r="D547" s="21"/>
      <c r="E547" s="21"/>
      <c r="F547" s="21"/>
      <c r="G547" s="21"/>
      <c r="H547" s="21"/>
      <c r="I547" s="21"/>
      <c r="J547" s="13"/>
      <c r="K547" s="13"/>
      <c r="L547" s="13"/>
      <c r="M547" s="13"/>
    </row>
    <row r="548" spans="1:13" x14ac:dyDescent="0.2">
      <c r="A548" s="22"/>
      <c r="B548" s="11"/>
      <c r="C548" s="21"/>
      <c r="D548" s="21"/>
      <c r="E548" s="21"/>
      <c r="F548" s="21"/>
      <c r="G548" s="21"/>
      <c r="H548" s="21"/>
      <c r="I548" s="21"/>
      <c r="J548" s="13"/>
      <c r="K548" s="13"/>
      <c r="L548" s="13"/>
      <c r="M548" s="13"/>
    </row>
    <row r="549" spans="1:13" x14ac:dyDescent="0.2">
      <c r="A549" s="34"/>
      <c r="B549" s="11"/>
      <c r="C549" s="21"/>
      <c r="D549" s="21"/>
      <c r="E549" s="21"/>
      <c r="F549" s="21"/>
      <c r="G549" s="21"/>
      <c r="H549" s="21"/>
      <c r="I549" s="21"/>
      <c r="J549" s="13"/>
      <c r="K549" s="13"/>
      <c r="L549" s="13"/>
      <c r="M549" s="13"/>
    </row>
    <row r="550" spans="1:13" x14ac:dyDescent="0.2">
      <c r="A550" s="22"/>
      <c r="B550" s="11"/>
      <c r="C550" s="21"/>
      <c r="D550" s="21"/>
      <c r="E550" s="21"/>
      <c r="F550" s="21"/>
      <c r="G550" s="21"/>
      <c r="H550" s="21"/>
      <c r="I550" s="21"/>
      <c r="J550" s="13"/>
      <c r="K550" s="13"/>
      <c r="L550" s="13"/>
      <c r="M550" s="13"/>
    </row>
    <row r="551" spans="1:13" x14ac:dyDescent="0.2">
      <c r="A551" s="22"/>
      <c r="B551" s="11"/>
      <c r="C551" s="21"/>
      <c r="D551" s="21"/>
      <c r="E551" s="21"/>
      <c r="F551" s="21"/>
      <c r="G551" s="21"/>
      <c r="H551" s="21"/>
      <c r="I551" s="21"/>
      <c r="J551" s="13"/>
      <c r="K551" s="13"/>
      <c r="L551" s="13"/>
      <c r="M551" s="13"/>
    </row>
    <row r="552" spans="1:13" x14ac:dyDescent="0.2">
      <c r="A552" s="34"/>
      <c r="B552" s="11"/>
      <c r="C552" s="21"/>
      <c r="D552" s="21"/>
      <c r="E552" s="21"/>
      <c r="F552" s="21"/>
      <c r="G552" s="21"/>
      <c r="H552" s="21"/>
      <c r="I552" s="21"/>
      <c r="J552" s="13"/>
      <c r="K552" s="13"/>
      <c r="L552" s="13"/>
      <c r="M552" s="13"/>
    </row>
    <row r="553" spans="1:13" x14ac:dyDescent="0.2">
      <c r="A553" s="22"/>
      <c r="B553" s="11"/>
      <c r="C553" s="21"/>
      <c r="D553" s="21"/>
      <c r="E553" s="21"/>
      <c r="F553" s="21"/>
      <c r="G553" s="21"/>
      <c r="H553" s="21"/>
      <c r="I553" s="21"/>
      <c r="J553" s="13"/>
      <c r="K553" s="13"/>
      <c r="L553" s="13"/>
      <c r="M553" s="13"/>
    </row>
    <row r="554" spans="1:13" x14ac:dyDescent="0.2">
      <c r="A554" s="22"/>
      <c r="B554" s="11"/>
      <c r="C554" s="21"/>
      <c r="D554" s="21"/>
      <c r="E554" s="21"/>
      <c r="F554" s="21"/>
      <c r="G554" s="21"/>
      <c r="H554" s="21"/>
      <c r="I554" s="21"/>
      <c r="J554" s="13"/>
      <c r="K554" s="13"/>
      <c r="L554" s="13"/>
      <c r="M554" s="13"/>
    </row>
    <row r="555" spans="1:13" x14ac:dyDescent="0.2">
      <c r="A555" s="10"/>
      <c r="B555" s="11"/>
      <c r="C555" s="21"/>
      <c r="D555" s="21"/>
      <c r="E555" s="21"/>
      <c r="F555" s="21"/>
      <c r="G555" s="21"/>
      <c r="H555" s="21"/>
      <c r="I555" s="21"/>
      <c r="J555" s="13"/>
      <c r="K555" s="13"/>
      <c r="L555" s="13"/>
      <c r="M555" s="13"/>
    </row>
    <row r="556" spans="1:13" x14ac:dyDescent="0.2">
      <c r="A556" s="22"/>
      <c r="B556" s="11"/>
      <c r="C556" s="21"/>
      <c r="D556" s="21"/>
      <c r="E556" s="21"/>
      <c r="F556" s="21"/>
      <c r="G556" s="21"/>
      <c r="H556" s="21"/>
      <c r="I556" s="21"/>
      <c r="J556" s="13"/>
      <c r="K556" s="13"/>
      <c r="L556" s="13"/>
      <c r="M556" s="13"/>
    </row>
    <row r="557" spans="1:13" x14ac:dyDescent="0.2">
      <c r="A557" s="22"/>
      <c r="B557" s="11"/>
      <c r="C557" s="21"/>
      <c r="D557" s="21"/>
      <c r="E557" s="21"/>
      <c r="F557" s="21"/>
      <c r="G557" s="21"/>
      <c r="H557" s="21"/>
      <c r="I557" s="21"/>
      <c r="J557" s="13"/>
      <c r="K557" s="13"/>
      <c r="L557" s="13"/>
      <c r="M557" s="13"/>
    </row>
    <row r="558" spans="1:13" x14ac:dyDescent="0.2">
      <c r="A558" s="10"/>
      <c r="B558" s="11"/>
      <c r="C558" s="21"/>
      <c r="D558" s="21"/>
      <c r="E558" s="21"/>
      <c r="F558" s="21"/>
      <c r="G558" s="21"/>
      <c r="H558" s="21"/>
      <c r="I558" s="21"/>
      <c r="J558" s="13"/>
      <c r="K558" s="13"/>
      <c r="L558" s="13"/>
      <c r="M558" s="13"/>
    </row>
    <row r="559" spans="1:13" x14ac:dyDescent="0.2">
      <c r="A559" s="22"/>
      <c r="B559" s="11"/>
      <c r="C559" s="21"/>
      <c r="D559" s="21"/>
      <c r="E559" s="21"/>
      <c r="F559" s="21"/>
      <c r="G559" s="21"/>
      <c r="H559" s="21"/>
      <c r="I559" s="21"/>
      <c r="J559" s="13"/>
      <c r="K559" s="13"/>
      <c r="L559" s="13"/>
      <c r="M559" s="13"/>
    </row>
    <row r="560" spans="1:13" x14ac:dyDescent="0.2">
      <c r="A560" s="22"/>
      <c r="B560" s="11"/>
      <c r="C560" s="21"/>
      <c r="D560" s="21"/>
      <c r="E560" s="21"/>
      <c r="F560" s="21"/>
      <c r="G560" s="21"/>
      <c r="H560" s="21"/>
      <c r="I560" s="21"/>
      <c r="J560" s="13"/>
      <c r="K560" s="13"/>
      <c r="L560" s="13"/>
      <c r="M560" s="13"/>
    </row>
    <row r="561" spans="1:13" x14ac:dyDescent="0.2">
      <c r="A561" s="22"/>
      <c r="B561" s="11"/>
      <c r="C561" s="21"/>
      <c r="D561" s="21"/>
      <c r="E561" s="21"/>
      <c r="F561" s="21"/>
      <c r="G561" s="21"/>
      <c r="H561" s="21"/>
      <c r="I561" s="21"/>
      <c r="J561" s="13"/>
      <c r="K561" s="13"/>
      <c r="L561" s="13"/>
      <c r="M561" s="13"/>
    </row>
    <row r="562" spans="1:13" x14ac:dyDescent="0.2">
      <c r="A562" s="3"/>
    </row>
    <row r="564" spans="1:13" x14ac:dyDescent="0.2">
      <c r="A564" s="3"/>
    </row>
    <row r="565" spans="1:13" x14ac:dyDescent="0.2">
      <c r="A565" s="15"/>
    </row>
    <row r="568" spans="1:13" ht="13.5" x14ac:dyDescent="0.25">
      <c r="A568" s="16"/>
    </row>
    <row r="569" spans="1:13" x14ac:dyDescent="0.2">
      <c r="A569" s="15"/>
    </row>
    <row r="570" spans="1:13" x14ac:dyDescent="0.2">
      <c r="A570" s="17"/>
    </row>
    <row r="571" spans="1:13" x14ac:dyDescent="0.2">
      <c r="A571" s="97"/>
      <c r="B571" s="97"/>
      <c r="C571" s="97"/>
      <c r="D571" s="97"/>
      <c r="E571" s="97"/>
      <c r="F571" s="97"/>
      <c r="G571" s="97"/>
      <c r="H571" s="97"/>
      <c r="I571" s="97"/>
      <c r="J571" s="2"/>
      <c r="K571" s="2"/>
      <c r="L571" s="2"/>
      <c r="M571" s="2"/>
    </row>
    <row r="572" spans="1:13" x14ac:dyDescent="0.2">
      <c r="A572" s="18"/>
    </row>
    <row r="573" spans="1:13" x14ac:dyDescent="0.2">
      <c r="A573" s="94"/>
      <c r="B573" s="94"/>
      <c r="C573" s="94"/>
      <c r="D573" s="94"/>
      <c r="E573" s="94"/>
      <c r="F573" s="94"/>
      <c r="G573" s="94"/>
      <c r="H573" s="94"/>
      <c r="I573" s="94"/>
      <c r="J573" s="2"/>
      <c r="K573" s="2"/>
      <c r="L573" s="2"/>
      <c r="M573" s="2"/>
    </row>
    <row r="574" spans="1:13" s="5" customFormat="1" x14ac:dyDescent="0.2">
      <c r="A574" s="19"/>
    </row>
  </sheetData>
  <mergeCells count="16">
    <mergeCell ref="A573:I573"/>
    <mergeCell ref="A6:A7"/>
    <mergeCell ref="B6:B7"/>
    <mergeCell ref="A452:I452"/>
    <mergeCell ref="A2:M2"/>
    <mergeCell ref="A571:I571"/>
    <mergeCell ref="H6:I6"/>
    <mergeCell ref="L6:M6"/>
    <mergeCell ref="A454:I454"/>
    <mergeCell ref="A447:B447"/>
    <mergeCell ref="E6:E7"/>
    <mergeCell ref="D6:D7"/>
    <mergeCell ref="J6:K6"/>
    <mergeCell ref="C6:C7"/>
    <mergeCell ref="F6:F7"/>
    <mergeCell ref="G6:G7"/>
  </mergeCells>
  <phoneticPr fontId="0" type="noConversion"/>
  <printOptions horizontalCentered="1"/>
  <pageMargins left="0" right="0" top="0.19685039370078741" bottom="0.19685039370078741" header="0.51181102362204722" footer="0.51181102362204722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Company>Министерство экономики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Веселова</dc:creator>
  <cp:lastModifiedBy>Задорожная Оксана Валерьевна</cp:lastModifiedBy>
  <cp:lastPrinted>2024-07-04T08:03:21Z</cp:lastPrinted>
  <dcterms:created xsi:type="dcterms:W3CDTF">1998-04-15T05:50:23Z</dcterms:created>
  <dcterms:modified xsi:type="dcterms:W3CDTF">2024-07-04T08:06:32Z</dcterms:modified>
</cp:coreProperties>
</file>