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40" windowHeight="115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Лист1!$A$1:$L$41</definedName>
  </definedNames>
  <calcPr calcId="152511"/>
</workbook>
</file>

<file path=xl/calcChain.xml><?xml version="1.0" encoding="utf-8"?>
<calcChain xmlns="http://schemas.openxmlformats.org/spreadsheetml/2006/main">
  <c r="G11" i="1" l="1"/>
  <c r="I11" i="1" l="1"/>
  <c r="K11" i="1" s="1"/>
  <c r="H11" i="1"/>
  <c r="J11" i="1" s="1"/>
  <c r="L11" i="1" s="1"/>
  <c r="E11" i="1" l="1"/>
  <c r="F22" i="1" l="1"/>
  <c r="F26" i="1"/>
  <c r="G20" i="1" l="1"/>
  <c r="L20" i="1" l="1"/>
  <c r="L16" i="1" s="1"/>
  <c r="K20" i="1"/>
  <c r="K16" i="1" s="1"/>
  <c r="J20" i="1"/>
  <c r="J16" i="1" s="1"/>
  <c r="I20" i="1"/>
  <c r="I16" i="1" s="1"/>
  <c r="H20" i="1"/>
  <c r="H16" i="1" s="1"/>
  <c r="G16" i="1"/>
  <c r="F20" i="1"/>
  <c r="F16" i="1" s="1"/>
  <c r="E20" i="1"/>
  <c r="E16" i="1"/>
  <c r="D20" i="1"/>
  <c r="D16" i="1" s="1"/>
  <c r="F11" i="1" l="1"/>
  <c r="D14" i="1" l="1"/>
  <c r="E14" i="1"/>
  <c r="F14" i="1" l="1"/>
  <c r="G14" i="1"/>
  <c r="I14" i="1" l="1"/>
  <c r="H14" i="1"/>
  <c r="J14" i="1" l="1"/>
  <c r="K14" i="1"/>
  <c r="L14" i="1" l="1"/>
</calcChain>
</file>

<file path=xl/sharedStrings.xml><?xml version="1.0" encoding="utf-8"?>
<sst xmlns="http://schemas.openxmlformats.org/spreadsheetml/2006/main" count="60" uniqueCount="43">
  <si>
    <t>Показатели</t>
  </si>
  <si>
    <t>Единица измерения</t>
  </si>
  <si>
    <t>отчет</t>
  </si>
  <si>
    <t>оценка</t>
  </si>
  <si>
    <t>прогноз</t>
  </si>
  <si>
    <t>% к предыдущему году в сопоставимых ценах</t>
  </si>
  <si>
    <t>% к предыдущему году</t>
  </si>
  <si>
    <t>%</t>
  </si>
  <si>
    <t>6. Инвестиции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</si>
  <si>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</si>
  <si>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</si>
  <si>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 xml:space="preserve">млн. руб. 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</si>
  <si>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</si>
  <si>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</si>
  <si>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</si>
  <si>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</si>
  <si>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</si>
  <si>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</si>
  <si>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</si>
  <si>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</si>
  <si>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</si>
  <si>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</si>
  <si>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</si>
  <si>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</si>
  <si>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</si>
  <si>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</si>
  <si>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</si>
  <si>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</si>
  <si>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</si>
  <si>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млн. руб.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</si>
  <si>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</si>
  <si>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</si>
  <si>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</si>
  <si>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 xml:space="preserve"> Прогноз ИНВЕСТИЦИОННОЙ  и ВНЕШНЕЭКОНОМИЧЕСКОЙ ДЕЯТЕЛЬНОСТИ  </t>
  </si>
  <si>
    <t>на 2022 год и на плановый период 2023 и 2024 годов</t>
  </si>
  <si>
    <t>по муниципальному образованию "Город Майкоп"</t>
  </si>
  <si>
    <t>Руководитель Комитета по экономике</t>
  </si>
  <si>
    <t>Н.Н. Галда</t>
  </si>
  <si>
    <t>тел. 52-80-68</t>
  </si>
  <si>
    <t>исп. Схаляхо Р.Р.</t>
  </si>
  <si>
    <t>2 вариант (базовый)</t>
  </si>
  <si>
    <t>1 вариант (консерв.)</t>
  </si>
  <si>
    <t>средства внебюджетных фондов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</si>
</sst>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2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164" fontId="10" fillId="0" borderId="2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/>
    <xf numFmtId="2" fontId="12" fillId="0" borderId="2" xfId="0" applyNumberFormat="1" applyFont="1" applyFill="1" applyBorder="1"/>
    <xf numFmtId="0" fontId="12" fillId="0" borderId="2" xfId="0" applyFont="1" applyFill="1" applyBorder="1"/>
    <xf numFmtId="0" fontId="12" fillId="0" borderId="0" xfId="0" applyFont="1" applyFill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Continuous" vertical="center" wrapText="1"/>
    </xf>
    <xf numFmtId="0" fontId="1" fillId="3" borderId="2" xfId="0" applyFont="1" applyFill="1" applyBorder="1" applyAlignment="1" applyProtection="1">
      <alignment horizontal="left" vertical="center" wrapText="1" shrinkToFi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/>
    <xf numFmtId="0" fontId="1" fillId="3" borderId="2" xfId="0" applyFont="1" applyFill="1" applyBorder="1" applyAlignment="1">
      <alignment horizontal="left" vertical="center" wrapText="1" shrinkToFit="1"/>
    </xf>
    <xf numFmtId="0" fontId="12" fillId="3" borderId="2" xfId="0" applyFont="1" applyFill="1" applyBorder="1"/>
    <xf numFmtId="0" fontId="2" fillId="2" borderId="2" xfId="0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164" fontId="11" fillId="3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tabSelected="1" view="pageBreakPreview" zoomScale="80" zoomScaleNormal="80" zoomScaleSheetLayoutView="80" workbookViewId="0">
      <pane xSplit="3" ySplit="9" topLeftCell="D19" activePane="bottomRight" state="frozen"/>
      <selection pane="topRight" activeCell="C1" sqref="C1"/>
      <selection pane="bottomLeft" activeCell="A10" sqref="A10"/>
      <selection pane="bottomRight" activeCell="F29" sqref="F29"/>
    </sheetView>
  </sheetViews>
  <sheetFormatPr defaultRowHeight="15" x14ac:dyDescent="0.25"/>
  <cols>
    <col min="1" max="1" width="3.5703125" style="2" customWidth="1"/>
    <col min="2" max="2" width="58" style="2" customWidth="1"/>
    <col min="3" max="3" width="30.140625" style="2" customWidth="1"/>
    <col min="4" max="6" width="11.42578125" style="2" customWidth="1"/>
    <col min="7" max="8" width="13" style="2" customWidth="1"/>
    <col min="9" max="9" width="14.7109375" style="2" customWidth="1"/>
    <col min="10" max="10" width="12.7109375" style="2" customWidth="1"/>
    <col min="11" max="11" width="12.85546875" style="2" customWidth="1"/>
    <col min="12" max="12" width="14" style="2" customWidth="1"/>
    <col min="13" max="13" width="19.7109375" style="2" customWidth="1"/>
    <col min="14" max="14" width="12.140625" style="2" customWidth="1"/>
    <col min="15" max="16384" width="9.140625" style="2"/>
  </cols>
  <sheetData>
    <row r="2" spans="2:15" ht="36.75" customHeight="1" x14ac:dyDescent="0.25">
      <c r="C2" s="8" t="s">
        <v>33</v>
      </c>
      <c r="D2" s="8"/>
      <c r="E2" s="8"/>
      <c r="F2" s="8"/>
      <c r="G2" s="8"/>
    </row>
    <row r="3" spans="2:15" ht="20.25" customHeight="1" x14ac:dyDescent="0.25">
      <c r="C3" s="35" t="s">
        <v>34</v>
      </c>
      <c r="D3" s="35"/>
      <c r="E3" s="35"/>
      <c r="F3" s="35"/>
      <c r="G3" s="35"/>
      <c r="H3" s="35"/>
      <c r="I3" s="35"/>
      <c r="J3" s="35"/>
    </row>
    <row r="4" spans="2:15" ht="29.25" customHeight="1" x14ac:dyDescent="0.25">
      <c r="C4" s="35" t="s">
        <v>35</v>
      </c>
      <c r="D4" s="35"/>
      <c r="E4" s="35"/>
      <c r="F4" s="35"/>
      <c r="G4" s="35"/>
      <c r="H4" s="35"/>
      <c r="I4" s="35"/>
      <c r="J4" s="35"/>
    </row>
    <row r="6" spans="2:15" ht="18.75" x14ac:dyDescent="0.25">
      <c r="B6" s="36" t="s">
        <v>0</v>
      </c>
      <c r="C6" s="36" t="s">
        <v>1</v>
      </c>
      <c r="D6" s="18" t="s">
        <v>2</v>
      </c>
      <c r="E6" s="18" t="s">
        <v>2</v>
      </c>
      <c r="F6" s="18" t="s">
        <v>3</v>
      </c>
      <c r="G6" s="39" t="s">
        <v>4</v>
      </c>
      <c r="H6" s="40"/>
      <c r="I6" s="40"/>
      <c r="J6" s="40"/>
      <c r="K6" s="40"/>
      <c r="L6" s="41"/>
    </row>
    <row r="7" spans="2:15" ht="15" customHeight="1" x14ac:dyDescent="0.25">
      <c r="B7" s="37"/>
      <c r="C7" s="37"/>
      <c r="D7" s="37">
        <v>2020</v>
      </c>
      <c r="E7" s="37">
        <v>2021</v>
      </c>
      <c r="F7" s="37">
        <v>2022</v>
      </c>
      <c r="G7" s="42">
        <v>2023</v>
      </c>
      <c r="H7" s="43"/>
      <c r="I7" s="42">
        <v>2024</v>
      </c>
      <c r="J7" s="43"/>
      <c r="K7" s="42">
        <v>2025</v>
      </c>
      <c r="L7" s="43"/>
    </row>
    <row r="8" spans="2:15" ht="15" customHeight="1" x14ac:dyDescent="0.25">
      <c r="B8" s="37"/>
      <c r="C8" s="37"/>
      <c r="D8" s="37"/>
      <c r="E8" s="37"/>
      <c r="F8" s="37"/>
      <c r="G8" s="43"/>
      <c r="H8" s="43"/>
      <c r="I8" s="43"/>
      <c r="J8" s="43"/>
      <c r="K8" s="43"/>
      <c r="L8" s="43"/>
    </row>
    <row r="9" spans="2:15" ht="56.25" x14ac:dyDescent="0.25">
      <c r="B9" s="38"/>
      <c r="C9" s="38"/>
      <c r="D9" s="38"/>
      <c r="E9" s="38"/>
      <c r="F9" s="38"/>
      <c r="G9" s="17" t="s">
        <v>41</v>
      </c>
      <c r="H9" s="17" t="s">
        <v>40</v>
      </c>
      <c r="I9" s="24" t="s">
        <v>41</v>
      </c>
      <c r="J9" s="24" t="s">
        <v>40</v>
      </c>
      <c r="K9" s="24" t="s">
        <v>41</v>
      </c>
      <c r="L9" s="24" t="s">
        <v>40</v>
      </c>
    </row>
    <row r="10" spans="2:15" ht="18.75" x14ac:dyDescent="0.25">
      <c r="B10" s="19" t="s">
        <v>8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</row>
    <row r="11" spans="2:15" ht="93.75" x14ac:dyDescent="0.25">
      <c r="B11" s="3" t="s">
        <v>10</v>
      </c>
      <c r="C11" s="5" t="s">
        <v>11</v>
      </c>
      <c r="D11" s="12">
        <v>8507.6299999999992</v>
      </c>
      <c r="E11" s="11">
        <f t="shared" ref="E11:F11" si="0">D11*E12*E13/10000</f>
        <v>6102.2321231302994</v>
      </c>
      <c r="F11" s="11">
        <f t="shared" si="0"/>
        <v>8528.7725224288188</v>
      </c>
      <c r="G11" s="11">
        <f>F11*G12*G13/10000</f>
        <v>8200.7764002702606</v>
      </c>
      <c r="H11" s="11">
        <f>F11*H12*H13/10000</f>
        <v>8600.3664504910957</v>
      </c>
      <c r="I11" s="11">
        <f>G11*I12*I13/10000</f>
        <v>8560.7051961675606</v>
      </c>
      <c r="J11" s="11">
        <f>H11*J12*J13/10000</f>
        <v>9030.5154985856989</v>
      </c>
      <c r="K11" s="11">
        <f>I11*K12*K13/10000</f>
        <v>9031.9617443703482</v>
      </c>
      <c r="L11" s="11">
        <f>J11*L12*L13/10000</f>
        <v>9571.7756999213307</v>
      </c>
      <c r="M11" s="7"/>
      <c r="N11" s="7"/>
    </row>
    <row r="12" spans="2:15" ht="37.5" x14ac:dyDescent="0.25">
      <c r="B12" s="3" t="s">
        <v>12</v>
      </c>
      <c r="C12" s="5" t="s">
        <v>5</v>
      </c>
      <c r="D12" s="26">
        <v>95.3</v>
      </c>
      <c r="E12" s="25">
        <v>67.794499999999999</v>
      </c>
      <c r="F12" s="25">
        <v>124.79</v>
      </c>
      <c r="G12" s="25">
        <v>92.456000000000003</v>
      </c>
      <c r="H12" s="25">
        <v>96.960999999999999</v>
      </c>
      <c r="I12" s="25">
        <v>100.374</v>
      </c>
      <c r="J12" s="25">
        <v>100.96299999999999</v>
      </c>
      <c r="K12" s="25">
        <v>101.447</v>
      </c>
      <c r="L12" s="25">
        <v>101.917</v>
      </c>
      <c r="M12" s="7"/>
    </row>
    <row r="13" spans="2:15" ht="18.75" x14ac:dyDescent="0.25">
      <c r="B13" s="3" t="s">
        <v>9</v>
      </c>
      <c r="C13" s="5" t="s">
        <v>6</v>
      </c>
      <c r="D13" s="27">
        <v>100.6</v>
      </c>
      <c r="E13" s="27">
        <v>105.8</v>
      </c>
      <c r="F13" s="27">
        <v>112</v>
      </c>
      <c r="G13" s="28">
        <v>104</v>
      </c>
      <c r="H13" s="29">
        <v>104</v>
      </c>
      <c r="I13" s="29">
        <v>104</v>
      </c>
      <c r="J13" s="29">
        <v>104</v>
      </c>
      <c r="K13" s="29">
        <v>104</v>
      </c>
      <c r="L13" s="29">
        <v>104</v>
      </c>
    </row>
    <row r="14" spans="2:15" ht="112.5" x14ac:dyDescent="0.25">
      <c r="B14" s="22" t="s">
        <v>13</v>
      </c>
      <c r="C14" s="20"/>
      <c r="D14" s="34">
        <f t="shared" ref="D14:E14" si="1">D15+D16</f>
        <v>8507.5779999999995</v>
      </c>
      <c r="E14" s="34">
        <f t="shared" si="1"/>
        <v>6102.23</v>
      </c>
      <c r="F14" s="34">
        <f t="shared" ref="F14:L14" si="2">F15+F16</f>
        <v>8528.84</v>
      </c>
      <c r="G14" s="34">
        <f t="shared" ref="G14:J14" si="3">G15+G16</f>
        <v>8200.7999999999993</v>
      </c>
      <c r="H14" s="34">
        <f t="shared" si="3"/>
        <v>8600.4</v>
      </c>
      <c r="I14" s="34">
        <f t="shared" si="3"/>
        <v>8560.7000000000007</v>
      </c>
      <c r="J14" s="34">
        <f t="shared" si="3"/>
        <v>9030.5</v>
      </c>
      <c r="K14" s="34">
        <f t="shared" si="2"/>
        <v>9032</v>
      </c>
      <c r="L14" s="34">
        <f t="shared" si="2"/>
        <v>9571.7999999999993</v>
      </c>
      <c r="M14" s="30"/>
      <c r="N14" s="31"/>
    </row>
    <row r="15" spans="2:15" ht="18.75" x14ac:dyDescent="0.25">
      <c r="B15" s="4" t="s">
        <v>14</v>
      </c>
      <c r="C15" s="5" t="s">
        <v>15</v>
      </c>
      <c r="D15" s="13">
        <v>1477.895</v>
      </c>
      <c r="E15" s="13">
        <v>2080.2069999999999</v>
      </c>
      <c r="F15" s="13">
        <v>1990</v>
      </c>
      <c r="G15" s="13">
        <v>2038</v>
      </c>
      <c r="H15" s="13">
        <v>2141.1999999999998</v>
      </c>
      <c r="I15" s="13">
        <v>2127.6999999999998</v>
      </c>
      <c r="J15" s="13">
        <v>2248.3000000000002</v>
      </c>
      <c r="K15" s="13">
        <v>2244.6999999999998</v>
      </c>
      <c r="L15" s="13">
        <v>2383.1999999999998</v>
      </c>
      <c r="M15" s="30"/>
      <c r="N15" s="31"/>
    </row>
    <row r="16" spans="2:15" ht="18.75" x14ac:dyDescent="0.25">
      <c r="B16" s="4" t="s">
        <v>16</v>
      </c>
      <c r="C16" s="5" t="s">
        <v>15</v>
      </c>
      <c r="D16" s="13">
        <f>D17+D20+D25+D26</f>
        <v>7029.6829999999991</v>
      </c>
      <c r="E16" s="13">
        <f>E17+E20+E25+E26</f>
        <v>4022.0229999999997</v>
      </c>
      <c r="F16" s="13">
        <f t="shared" ref="F16:L16" si="4">F17+F20+F25+F26</f>
        <v>6538.84</v>
      </c>
      <c r="G16" s="13">
        <f t="shared" si="4"/>
        <v>6162.8</v>
      </c>
      <c r="H16" s="13">
        <f t="shared" si="4"/>
        <v>6459.2</v>
      </c>
      <c r="I16" s="13">
        <f t="shared" si="4"/>
        <v>6433</v>
      </c>
      <c r="J16" s="13">
        <f t="shared" si="4"/>
        <v>6782.2</v>
      </c>
      <c r="K16" s="13">
        <f t="shared" si="4"/>
        <v>6787.2999999999993</v>
      </c>
      <c r="L16" s="13">
        <f t="shared" si="4"/>
        <v>7188.5999999999995</v>
      </c>
      <c r="M16" s="30"/>
      <c r="N16" s="32"/>
      <c r="O16" s="6"/>
    </row>
    <row r="17" spans="2:16" ht="18.75" x14ac:dyDescent="0.25">
      <c r="B17" s="3" t="s">
        <v>17</v>
      </c>
      <c r="C17" s="5" t="s">
        <v>15</v>
      </c>
      <c r="D17" s="13">
        <v>823.21799999999996</v>
      </c>
      <c r="E17" s="13">
        <v>81.171999999999997</v>
      </c>
      <c r="F17" s="13">
        <v>75.2</v>
      </c>
      <c r="G17" s="13">
        <v>77.400000000000006</v>
      </c>
      <c r="H17" s="13">
        <v>81</v>
      </c>
      <c r="I17" s="13">
        <v>80.599999999999994</v>
      </c>
      <c r="J17" s="13">
        <v>85</v>
      </c>
      <c r="K17" s="13">
        <v>85</v>
      </c>
      <c r="L17" s="13">
        <v>90.1</v>
      </c>
      <c r="M17" s="30"/>
      <c r="N17" s="32"/>
      <c r="O17" s="6"/>
    </row>
    <row r="18" spans="2:16" ht="18.75" x14ac:dyDescent="0.25">
      <c r="B18" s="3" t="s">
        <v>18</v>
      </c>
      <c r="C18" s="5" t="s">
        <v>15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30"/>
      <c r="N18" s="33"/>
    </row>
    <row r="19" spans="2:16" ht="18.75" x14ac:dyDescent="0.25">
      <c r="B19" s="3" t="s">
        <v>19</v>
      </c>
      <c r="C19" s="5" t="s">
        <v>15</v>
      </c>
      <c r="D19" s="13">
        <v>0.67900000000000005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30"/>
      <c r="N19" s="33"/>
      <c r="O19" s="7"/>
    </row>
    <row r="20" spans="2:16" ht="18.75" x14ac:dyDescent="0.25">
      <c r="B20" s="3" t="s">
        <v>20</v>
      </c>
      <c r="C20" s="5" t="s">
        <v>15</v>
      </c>
      <c r="D20" s="13">
        <f>D22+D23+D24</f>
        <v>5907.8829999999998</v>
      </c>
      <c r="E20" s="13">
        <f>E22+E23+E24</f>
        <v>3316.24</v>
      </c>
      <c r="F20" s="13">
        <f>F22+F23+F24</f>
        <v>4848.8</v>
      </c>
      <c r="G20" s="13">
        <f t="shared" ref="G20:L20" si="5">G22+G23+G24</f>
        <v>5894.1</v>
      </c>
      <c r="H20" s="13">
        <f t="shared" si="5"/>
        <v>6181.4</v>
      </c>
      <c r="I20" s="13">
        <f t="shared" si="5"/>
        <v>6153.4</v>
      </c>
      <c r="J20" s="13">
        <f t="shared" si="5"/>
        <v>6490.5</v>
      </c>
      <c r="K20" s="13">
        <f t="shared" si="5"/>
        <v>6491.7999999999993</v>
      </c>
      <c r="L20" s="13">
        <f t="shared" si="5"/>
        <v>6879.9</v>
      </c>
      <c r="M20" s="30"/>
      <c r="N20" s="31"/>
    </row>
    <row r="21" spans="2:16" ht="18.75" x14ac:dyDescent="0.25">
      <c r="B21" s="3" t="s">
        <v>21</v>
      </c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30"/>
      <c r="N21" s="31"/>
      <c r="O21" s="7"/>
    </row>
    <row r="22" spans="2:16" ht="18.75" x14ac:dyDescent="0.25">
      <c r="B22" s="4" t="s">
        <v>22</v>
      </c>
      <c r="C22" s="5" t="s">
        <v>15</v>
      </c>
      <c r="D22" s="13">
        <v>4937.3620000000001</v>
      </c>
      <c r="E22" s="13">
        <v>2199.7429999999999</v>
      </c>
      <c r="F22" s="13">
        <f>4724.8-896</f>
        <v>3828.8</v>
      </c>
      <c r="G22" s="13">
        <v>4847.6000000000004</v>
      </c>
      <c r="H22" s="13">
        <v>5083.8999999999996</v>
      </c>
      <c r="I22" s="13">
        <v>5060.8999999999996</v>
      </c>
      <c r="J22" s="13">
        <v>5338.1</v>
      </c>
      <c r="K22" s="13">
        <v>5339.2</v>
      </c>
      <c r="L22" s="13">
        <v>5658.4</v>
      </c>
      <c r="M22" s="30"/>
      <c r="N22" s="31"/>
      <c r="O22" s="7"/>
      <c r="P22" s="7"/>
    </row>
    <row r="23" spans="2:16" ht="18.75" x14ac:dyDescent="0.25">
      <c r="B23" s="4" t="s">
        <v>23</v>
      </c>
      <c r="C23" s="5" t="s">
        <v>15</v>
      </c>
      <c r="D23" s="13">
        <v>895.7</v>
      </c>
      <c r="E23" s="13">
        <v>838.22799999999995</v>
      </c>
      <c r="F23" s="13">
        <v>840</v>
      </c>
      <c r="G23" s="13">
        <v>861.8</v>
      </c>
      <c r="H23" s="13">
        <v>903.8</v>
      </c>
      <c r="I23" s="13">
        <v>899.7</v>
      </c>
      <c r="J23" s="13">
        <v>949</v>
      </c>
      <c r="K23" s="13">
        <v>949.2</v>
      </c>
      <c r="L23" s="13">
        <v>1005.9</v>
      </c>
      <c r="M23" s="30"/>
      <c r="N23" s="31"/>
      <c r="O23" s="7"/>
      <c r="P23" s="7"/>
    </row>
    <row r="24" spans="2:16" ht="18.75" x14ac:dyDescent="0.25">
      <c r="B24" s="4" t="s">
        <v>24</v>
      </c>
      <c r="C24" s="5" t="s">
        <v>15</v>
      </c>
      <c r="D24" s="13">
        <v>74.820999999999998</v>
      </c>
      <c r="E24" s="13">
        <v>278.26900000000001</v>
      </c>
      <c r="F24" s="13">
        <v>180</v>
      </c>
      <c r="G24" s="13">
        <v>184.7</v>
      </c>
      <c r="H24" s="13">
        <v>193.7</v>
      </c>
      <c r="I24" s="13">
        <v>192.8</v>
      </c>
      <c r="J24" s="13">
        <v>203.4</v>
      </c>
      <c r="K24" s="13">
        <v>203.4</v>
      </c>
      <c r="L24" s="13">
        <v>215.6</v>
      </c>
      <c r="M24" s="30"/>
      <c r="N24" s="33"/>
    </row>
    <row r="25" spans="2:16" ht="18.75" x14ac:dyDescent="0.25">
      <c r="B25" s="4" t="s">
        <v>42</v>
      </c>
      <c r="C25" s="5"/>
      <c r="D25" s="13">
        <v>31.7</v>
      </c>
      <c r="E25" s="13">
        <v>45.923999999999999</v>
      </c>
      <c r="F25" s="13">
        <v>30</v>
      </c>
      <c r="G25" s="13">
        <v>30.8</v>
      </c>
      <c r="H25" s="13">
        <v>32.299999999999997</v>
      </c>
      <c r="I25" s="13">
        <v>32.200000000000003</v>
      </c>
      <c r="J25" s="13">
        <v>33.9</v>
      </c>
      <c r="K25" s="13">
        <v>34.4</v>
      </c>
      <c r="L25" s="13">
        <v>35.9</v>
      </c>
      <c r="M25" s="30"/>
      <c r="N25" s="33"/>
    </row>
    <row r="26" spans="2:16" ht="18.75" x14ac:dyDescent="0.25">
      <c r="B26" s="3" t="s">
        <v>25</v>
      </c>
      <c r="C26" s="5" t="s">
        <v>15</v>
      </c>
      <c r="D26" s="13">
        <v>266.88200000000001</v>
      </c>
      <c r="E26" s="13">
        <v>578.68700000000001</v>
      </c>
      <c r="F26" s="13">
        <f>156.4+1428.44</f>
        <v>1584.8400000000001</v>
      </c>
      <c r="G26" s="13">
        <v>160.5</v>
      </c>
      <c r="H26" s="13">
        <v>164.5</v>
      </c>
      <c r="I26" s="13">
        <v>166.8</v>
      </c>
      <c r="J26" s="13">
        <v>172.8</v>
      </c>
      <c r="K26" s="13">
        <v>176.1</v>
      </c>
      <c r="L26" s="13">
        <v>182.7</v>
      </c>
      <c r="M26" s="30"/>
      <c r="N26" s="31"/>
      <c r="O26" s="7"/>
      <c r="P26" s="7"/>
    </row>
    <row r="27" spans="2:16" ht="37.5" x14ac:dyDescent="0.25">
      <c r="B27" s="4" t="s">
        <v>26</v>
      </c>
      <c r="C27" s="5" t="s">
        <v>15</v>
      </c>
      <c r="D27" s="14"/>
      <c r="E27" s="14"/>
      <c r="F27" s="14"/>
      <c r="G27" s="14"/>
      <c r="H27" s="14"/>
      <c r="I27" s="14"/>
      <c r="J27" s="14"/>
      <c r="K27" s="14"/>
      <c r="L27" s="14"/>
      <c r="M27" s="7"/>
      <c r="N27" s="33"/>
    </row>
    <row r="28" spans="2:16" ht="18.75" x14ac:dyDescent="0.25">
      <c r="B28" s="4" t="s">
        <v>27</v>
      </c>
      <c r="C28" s="1" t="s">
        <v>7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2:16" ht="75" x14ac:dyDescent="0.25">
      <c r="B29" s="19" t="s">
        <v>28</v>
      </c>
      <c r="C29" s="20" t="s">
        <v>29</v>
      </c>
      <c r="D29" s="23"/>
      <c r="E29" s="23"/>
      <c r="F29" s="23"/>
      <c r="G29" s="23"/>
      <c r="H29" s="23"/>
      <c r="I29" s="23"/>
      <c r="J29" s="23"/>
      <c r="K29" s="23"/>
      <c r="L29" s="23"/>
    </row>
    <row r="30" spans="2:16" ht="18.75" x14ac:dyDescent="0.25">
      <c r="B30" s="3" t="s">
        <v>30</v>
      </c>
      <c r="C30" s="5"/>
      <c r="D30" s="15"/>
      <c r="E30" s="15"/>
      <c r="F30" s="15"/>
      <c r="G30" s="15"/>
      <c r="H30" s="15"/>
      <c r="I30" s="15"/>
      <c r="J30" s="15"/>
      <c r="K30" s="15"/>
      <c r="L30" s="15"/>
    </row>
    <row r="31" spans="2:16" ht="18.75" x14ac:dyDescent="0.25">
      <c r="B31" s="3" t="s">
        <v>31</v>
      </c>
      <c r="C31" s="5" t="s">
        <v>29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2:16" ht="37.5" x14ac:dyDescent="0.25">
      <c r="B32" s="3" t="s">
        <v>32</v>
      </c>
      <c r="C32" s="5" t="s">
        <v>29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2:12" x14ac:dyDescent="0.25">
      <c r="D33" s="16"/>
      <c r="E33" s="16"/>
      <c r="F33" s="16"/>
      <c r="G33" s="16"/>
      <c r="H33" s="16"/>
      <c r="I33" s="16"/>
      <c r="J33" s="16"/>
      <c r="K33" s="16"/>
      <c r="L33" s="16"/>
    </row>
    <row r="36" spans="2:12" ht="18.75" x14ac:dyDescent="0.3">
      <c r="B36" s="9" t="s">
        <v>36</v>
      </c>
      <c r="H36" s="9"/>
      <c r="J36" s="9" t="s">
        <v>37</v>
      </c>
    </row>
    <row r="40" spans="2:12" ht="15.75" x14ac:dyDescent="0.25">
      <c r="B40" s="10" t="s">
        <v>39</v>
      </c>
    </row>
    <row r="41" spans="2:12" ht="15.75" x14ac:dyDescent="0.25">
      <c r="B41" s="10" t="s">
        <v>38</v>
      </c>
    </row>
  </sheetData>
  <mergeCells count="11">
    <mergeCell ref="C4:J4"/>
    <mergeCell ref="C3:J3"/>
    <mergeCell ref="B6:B9"/>
    <mergeCell ref="C6:C9"/>
    <mergeCell ref="D7:D9"/>
    <mergeCell ref="E7:E9"/>
    <mergeCell ref="F7:F9"/>
    <mergeCell ref="G6:L6"/>
    <mergeCell ref="G7:H8"/>
    <mergeCell ref="K7:L8"/>
    <mergeCell ref="I7:J8"/>
  </mergeCells>
  <pageMargins left="0.7" right="0.7" top="0.75" bottom="0.75" header="0.3" footer="0.3"/>
  <pageSetup paperSize="9" scale="63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P18" sqref="P18"/>
    </sheetView>
  </sheetViews>
  <sheetFormatPr defaultRowHeight="15" x14ac:dyDescent="0.25"/>
  <cols>
    <col min="1" max="16384" width="9.140625" style="2"/>
  </cols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2022-07-14T06:10:02Z</dcterms:modified>
</cp:coreProperties>
</file>